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27" documentId="13_ncr:1_{F6CB121F-512D-4AA6-A0C1-0FB36C537598}" xr6:coauthVersionLast="47" xr6:coauthVersionMax="47" xr10:uidLastSave="{F2F659FD-CB22-41AD-98A1-29208DBD94ED}"/>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<sst xmlns="http://schemas.openxmlformats.org/spreadsheetml/2006/main" count="179020" uniqueCount="39104">
  <si>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</si>
  <si>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</si>
  <si>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</si>
  <si>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</si>
  <si>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</si>
  <si>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</si>
  <si>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</si>
  <si>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</si>
  <si>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</si>
  <si>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</si>
  <si>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</si>
  <si>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</si>
  <si>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</si>
  <si>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</si>
  <si>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</si>
  <si>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</si>
  <si>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</si>
  <si>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</si>
  <si>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</si>
  <si>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</si>
  <si>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</si>
  <si>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</si>
  <si>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</si>
  <si>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</si>
  <si>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</si>
  <si>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</si>
  <si>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</si>
  <si>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</si>
  <si>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</si>
  <si>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</si>
  <si>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</si>
  <si>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</si>
  <si>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</si>
  <si>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</si>
  <si>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</si>
  <si>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</si>
  <si>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</si>
  <si>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</si>
  <si>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</si>
  <si>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</si>
  <si>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</si>
  <si>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</si>
  <si>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</si>
  <si>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</si>
  <si>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</si>
  <si>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</si>
  <si>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</si>
  <si>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</si>
  <si>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</si>
  <si>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</si>
  <si>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</si>
  <si>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</si>
  <si>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</si>
  <si>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</si>
  <si>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</si>
  <si>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</si>
  <si>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</si>
  <si>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</si>
  <si>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</si>
  <si>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</si>
  <si>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</si>
  <si>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</si>
  <si>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</si>
  <si>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</si>
  <si>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</si>
  <si>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</si>
  <si>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</si>
  <si>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</si>
  <si>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</si>
  <si>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</si>
  <si>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</si>
  <si>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</si>
  <si>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</si>
  <si>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</si>
  <si>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</si>
  <si>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</si>
  <si>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</si>
  <si>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</si>
  <si>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</si>
  <si>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</si>
  <si>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</si>
  <si>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</si>
  <si>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</si>
  <si>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</si>
  <si>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</si>
  <si>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</si>
  <si>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</si>
  <si>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</si>
  <si>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</si>
  <si>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</si>
  <si>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</si>
  <si>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</si>
  <si>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</si>
  <si>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</si>
  <si>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</si>
  <si>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</si>
  <si>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</si>
  <si>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</si>
  <si>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</si>
  <si>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</si>
  <si>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</si>
  <si>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</si>
  <si>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</si>
  <si>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</si>
  <si>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</si>
  <si>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</si>
  <si>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</si>
  <si>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</si>
  <si>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</si>
  <si>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</si>
  <si>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</si>
  <si>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</si>
  <si>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</si>
  <si>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</si>
  <si>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</si>
  <si>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</si>
  <si>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</si>
  <si>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</si>
  <si>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</si>
  <si>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</si>
  <si>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</si>
  <si>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</si>
  <si>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</si>
  <si>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</si>
  <si>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</si>
  <si>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</si>
  <si>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</si>
  <si>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</si>
  <si>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</si>
  <si>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</si>
  <si>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</si>
  <si>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</si>
  <si>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</si>
  <si>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</si>
  <si>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</si>
  <si>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</si>
  <si>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</si>
  <si>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</si>
  <si>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</si>
  <si>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</si>
  <si>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</si>
  <si>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</si>
  <si>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</si>
  <si>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</si>
  <si>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</si>
  <si>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</si>
  <si>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</si>
  <si>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</si>
  <si>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</si>
  <si>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</si>
  <si>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</si>
  <si>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</si>
  <si>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</si>
  <si>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</si>
  <si>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</si>
  <si>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</si>
  <si>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</si>
  <si>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</si>
  <si>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</si>
  <si>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</si>
  <si>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</si>
  <si>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</si>
  <si>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</si>
  <si>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</si>
  <si>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</si>
  <si>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</si>
  <si>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</si>
  <si>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</si>
  <si>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</si>
  <si>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</si>
  <si>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</si>
  <si>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</si>
  <si>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</si>
  <si>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</si>
  <si>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</si>
  <si>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</si>
  <si>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</si>
  <si>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</si>
  <si>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</si>
  <si>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</si>
  <si>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</si>
  <si>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</si>
  <si>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</si>
  <si>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</si>
  <si>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</si>
  <si>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</si>
  <si>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</si>
  <si>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</si>
  <si>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</si>
  <si>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</si>
  <si>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</si>
  <si>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</si>
  <si>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</si>
  <si>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</si>
  <si>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</si>
  <si>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</si>
  <si>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</si>
  <si>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</si>
  <si>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</si>
  <si>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</si>
  <si>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</si>
  <si>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</si>
  <si>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</si>
  <si>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</si>
  <si>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</si>
  <si>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</si>
  <si>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</si>
  <si>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</si>
  <si>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</si>
  <si>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</si>
  <si>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</si>
  <si>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</si>
  <si>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</si>
  <si>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</si>
  <si>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</si>
  <si>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</si>
  <si>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</si>
  <si>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</si>
  <si>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</si>
  <si>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</si>
  <si>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</si>
  <si>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</si>
  <si>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</si>
  <si>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</si>
  <si>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</si>
  <si>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</si>
  <si>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</si>
  <si>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</si>
  <si>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</si>
  <si>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</si>
  <si>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</si>
  <si>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</si>
  <si>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</si>
  <si>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</si>
  <si>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</si>
  <si>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</si>
  <si>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</si>
  <si>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</si>
  <si>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</si>
  <si>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</si>
  <si>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</si>
  <si>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</si>
  <si>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</si>
  <si>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</si>
  <si>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</si>
  <si>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</si>
  <si>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</si>
  <si>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</si>
  <si>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</si>
  <si>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</si>
  <si>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</si>
  <si>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</si>
  <si>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</si>
  <si>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</si>
  <si>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</si>
  <si>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</si>
  <si>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</si>
  <si>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</si>
  <si>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</si>
  <si>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</si>
  <si>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</si>
  <si>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</si>
  <si>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</si>
  <si>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</si>
  <si>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</si>
  <si>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</si>
  <si>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</si>
  <si>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</si>
  <si>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</si>
  <si>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</si>
  <si>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</si>
  <si>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</si>
  <si>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</si>
  <si>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</si>
  <si>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</si>
  <si>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</si>
  <si>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</si>
  <si>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</si>
  <si>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</si>
  <si>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</si>
  <si>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</si>
  <si>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</si>
  <si>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</si>
  <si>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</si>
  <si>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</si>
  <si>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</si>
  <si>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</si>
  <si>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</si>
  <si>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</si>
  <si>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</si>
  <si>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</si>
  <si>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</si>
  <si>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</si>
  <si>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</si>
  <si>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</si>
  <si>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</si>
  <si>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</si>
  <si>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</si>
  <si>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</si>
  <si>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</si>
  <si>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</si>
  <si>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</si>
  <si>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</si>
  <si>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</si>
  <si>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</si>
  <si>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</si>
  <si>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</si>
  <si>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</si>
  <si>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</si>
  <si>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</si>
  <si>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</si>
  <si>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</si>
  <si>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</si>
  <si>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</si>
  <si>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</si>
  <si>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</si>
  <si>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</si>
  <si>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</si>
  <si>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</si>
  <si>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</si>
  <si>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</si>
  <si>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</si>
  <si>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</si>
  <si>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</si>
  <si>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</si>
  <si>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</si>
  <si>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</si>
  <si>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</si>
  <si>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</si>
  <si>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</si>
  <si>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</si>
  <si>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</si>
  <si>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</si>
  <si>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</si>
  <si>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</si>
  <si>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</si>
  <si>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</si>
  <si>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</si>
  <si>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</si>
  <si>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</si>
  <si>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</si>
  <si>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</si>
  <si>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</si>
  <si>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</si>
  <si>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</si>
  <si>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</si>
  <si>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</si>
  <si>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</si>
  <si>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</si>
  <si>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</si>
  <si>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</si>
  <si>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</si>
  <si>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</si>
  <si>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</si>
  <si>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</si>
  <si>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</si>
  <si>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</si>
  <si>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</si>
  <si>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</si>
  <si>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</si>
  <si>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</si>
  <si>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</si>
  <si>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</si>
  <si>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</si>
  <si>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</si>
  <si>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</si>
  <si>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</si>
  <si>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</si>
  <si>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</si>
  <si>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</si>
  <si>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</si>
  <si>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</si>
  <si>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</si>
  <si>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</si>
  <si>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</si>
  <si>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</si>
  <si>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</si>
  <si>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</si>
  <si>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</si>
  <si>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</si>
  <si>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</si>
  <si>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</si>
  <si>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</si>
  <si>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</si>
  <si>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</si>
  <si>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</si>
  <si>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</si>
  <si>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</si>
  <si>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</si>
  <si>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</si>
  <si>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</si>
  <si>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</si>
  <si>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</si>
  <si>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</si>
  <si>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</si>
  <si>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</si>
  <si>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</si>
  <si>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</si>
  <si>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</si>
  <si>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</si>
  <si>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</si>
  <si>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</si>
  <si>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</si>
  <si>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</si>
  <si>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</si>
  <si>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</si>
  <si>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</si>
  <si>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</si>
  <si>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</si>
  <si>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</si>
  <si>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</si>
  <si>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</si>
  <si>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</si>
  <si>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</si>
  <si>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</si>
  <si>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</si>
  <si>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</si>
  <si>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</si>
  <si>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</si>
  <si>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</si>
  <si>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</si>
  <si>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</si>
  <si>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</si>
  <si>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</si>
  <si>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</si>
  <si>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</si>
  <si>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</si>
  <si>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</si>
  <si>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</si>
  <si>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</si>
  <si>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</si>
  <si>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</si>
  <si>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</si>
  <si>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</si>
  <si>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</si>
  <si>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</si>
  <si>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</si>
  <si>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</si>
  <si>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</si>
  <si>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</si>
  <si>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</si>
  <si>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</si>
  <si>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</si>
  <si>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</si>
  <si>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</si>
  <si>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</si>
  <si>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</si>
  <si>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</si>
  <si>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</si>
  <si>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</si>
  <si>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</si>
  <si>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</si>
  <si>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</si>
  <si>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</si>
  <si>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</si>
  <si>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</si>
  <si>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</si>
  <si>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</si>
  <si>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</si>
  <si>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</si>
  <si>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</si>
  <si>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</si>
  <si>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</si>
  <si>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</si>
  <si>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</si>
  <si>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</si>
  <si>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</si>
  <si>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</si>
  <si>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</si>
  <si>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</si>
  <si>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</si>
  <si>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</si>
  <si>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</si>
  <si>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</si>
  <si>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</si>
  <si>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</si>
  <si>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</si>
  <si>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</si>
  <si>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</si>
  <si>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</si>
  <si>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</si>
  <si>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</si>
  <si>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</si>
  <si>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</si>
  <si>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</si>
  <si>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</si>
  <si>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</si>
  <si>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</si>
  <si>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</si>
  <si>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</si>
  <si>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</si>
  <si>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</si>
  <si>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</si>
  <si>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</si>
  <si>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</si>
  <si>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</si>
  <si>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</si>
  <si>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</si>
  <si>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</si>
  <si>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</si>
  <si>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</si>
  <si>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</si>
  <si>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</si>
  <si>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</si>
  <si>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</si>
  <si>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</si>
  <si>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</si>
  <si>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</si>
  <si>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</si>
  <si>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</si>
  <si>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</si>
  <si>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</si>
  <si>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</si>
  <si>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</si>
  <si>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</si>
  <si>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</si>
  <si>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</si>
  <si>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</si>
  <si>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</si>
  <si>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</si>
  <si>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</si>
  <si>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</si>
  <si>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</si>
  <si>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</si>
  <si>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</si>
  <si>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</si>
  <si>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</si>
  <si>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</si>
  <si>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</si>
  <si>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</si>
  <si>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</si>
  <si>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</si>
  <si>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</si>
  <si>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</si>
  <si>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</si>
  <si>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</si>
  <si>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</si>
  <si>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</si>
  <si>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</si>
  <si>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</si>
  <si>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</si>
  <si>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</si>
  <si>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</si>
  <si>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</si>
  <si>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</si>
  <si>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</si>
  <si>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</si>
  <si>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</si>
  <si>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</si>
  <si>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</si>
  <si>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</si>
  <si>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</si>
  <si>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</si>
  <si>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</si>
  <si>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</si>
  <si>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</si>
  <si>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</si>
  <si>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</si>
  <si>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</si>
  <si>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</si>
  <si>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</si>
  <si>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</si>
  <si>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</si>
  <si>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</si>
  <si>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</si>
  <si>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</si>
  <si>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</si>
  <si>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</si>
  <si>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</si>
  <si>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</si>
  <si>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</si>
  <si>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</si>
  <si>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</si>
  <si>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</si>
  <si>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</si>
  <si>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</si>
  <si>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</si>
  <si>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</si>
  <si>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</si>
  <si>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</si>
  <si>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</si>
  <si>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</si>
  <si>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</si>
  <si>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</si>
  <si>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</si>
  <si>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</si>
  <si>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</si>
  <si>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</si>
  <si>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</si>
  <si>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</si>
  <si>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</si>
  <si>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</si>
  <si>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</si>
  <si>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</si>
  <si>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</si>
  <si>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</si>
  <si>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</si>
  <si>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</si>
  <si>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</si>
  <si>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</si>
  <si>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</si>
  <si>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</si>
  <si>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</si>
  <si>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</si>
  <si>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</si>
  <si>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</si>
  <si>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</si>
  <si>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</si>
  <si>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</si>
  <si>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</si>
  <si>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</si>
  <si>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</si>
  <si>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</si>
  <si>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</si>
  <si>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</si>
  <si>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</si>
  <si>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</si>
  <si>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</si>
  <si>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</si>
  <si>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</si>
  <si>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</si>
  <si>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</si>
  <si>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</si>
  <si>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</si>
  <si>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</si>
  <si>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</si>
  <si>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</si>
  <si>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</si>
  <si>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</si>
  <si>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</si>
  <si>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</si>
  <si>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</si>
  <si>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</si>
  <si>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</si>
  <si>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</si>
  <si>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</si>
  <si>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</si>
  <si>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</si>
  <si>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</si>
  <si>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</si>
  <si>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</si>
  <si>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</si>
  <si>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</si>
  <si>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</si>
  <si>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</si>
  <si>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</si>
  <si>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</si>
  <si>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</si>
  <si>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</si>
  <si>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</si>
  <si>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</si>
  <si>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</si>
  <si>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</si>
  <si>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</si>
  <si>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</si>
  <si>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</si>
  <si>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</si>
  <si>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</si>
  <si>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</si>
  <si>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</si>
  <si>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</si>
  <si>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</si>
  <si>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</si>
  <si>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</si>
  <si>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</si>
  <si>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</si>
  <si>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</si>
  <si>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</si>
  <si>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</si>
  <si>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</si>
  <si>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</si>
  <si>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</si>
  <si>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</si>
  <si>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</si>
  <si>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</si>
  <si>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</si>
  <si>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</si>
  <si>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</si>
  <si>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</si>
  <si>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</si>
  <si>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</si>
  <si>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</si>
  <si>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</si>
  <si>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</si>
  <si>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</si>
  <si>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</si>
  <si>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</si>
  <si>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</si>
  <si>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</si>
  <si>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</si>
  <si>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</si>
  <si>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</si>
  <si>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</si>
  <si>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</si>
  <si>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</si>
  <si>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</si>
  <si>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</si>
  <si>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</si>
  <si>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</si>
  <si>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</si>
  <si>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</si>
  <si>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</si>
  <si>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</si>
  <si>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</si>
  <si>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</si>
  <si>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</si>
  <si>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</si>
  <si>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</si>
  <si>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</si>
  <si>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</si>
  <si>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</si>
  <si>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</si>
  <si>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</si>
  <si>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</si>
  <si>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</si>
  <si>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</si>
  <si>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</si>
  <si>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</si>
  <si>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</si>
  <si>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</si>
  <si>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</si>
  <si>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</si>
  <si>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</si>
  <si>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</si>
  <si>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</si>
  <si>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</si>
  <si>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</si>
  <si>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</si>
  <si>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</si>
  <si>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</si>
  <si>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</si>
  <si>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</si>
  <si>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</si>
  <si>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</si>
  <si>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</si>
  <si>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</si>
  <si>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</si>
  <si>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</si>
  <si>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</si>
  <si>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</si>
  <si>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</si>
  <si>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</si>
  <si>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</si>
  <si>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</si>
  <si>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</si>
  <si>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</si>
  <si>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</si>
  <si>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</si>
  <si>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</si>
  <si>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</si>
  <si>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</si>
  <si>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</si>
  <si>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</si>
  <si>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</si>
  <si>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</si>
  <si>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</si>
  <si>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</si>
  <si>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</si>
  <si>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</si>
  <si>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</si>
  <si>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</si>
  <si>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</si>
  <si>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</si>
  <si>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</si>
  <si>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</si>
  <si>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</si>
  <si>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</si>
  <si>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</si>
  <si>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</si>
  <si>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</si>
  <si>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</si>
  <si>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</si>
  <si>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</si>
  <si>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</si>
  <si>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</si>
  <si>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</si>
  <si>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</si>
  <si>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</si>
  <si>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</si>
  <si>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</si>
  <si>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</si>
  <si>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</si>
  <si>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</si>
  <si>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</si>
  <si>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</si>
  <si>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</si>
  <si>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</si>
  <si>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</si>
  <si>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</si>
  <si>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</si>
  <si>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</si>
  <si>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</si>
  <si>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</si>
  <si>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</si>
  <si>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</si>
  <si>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</si>
  <si>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</si>
  <si>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</si>
  <si>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</si>
  <si>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</si>
  <si>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</si>
  <si>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</si>
  <si>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</si>
  <si>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</si>
  <si>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</si>
  <si>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</si>
  <si>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</si>
  <si>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</si>
  <si>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</si>
  <si>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</si>
  <si>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</si>
  <si>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</si>
  <si>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</si>
  <si>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</si>
  <si>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</si>
  <si>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</si>
  <si>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</si>
  <si>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</si>
  <si>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</si>
  <si>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</si>
  <si>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</si>
  <si>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</si>
  <si>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</si>
  <si>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</si>
  <si>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</si>
  <si>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</si>
  <si>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</si>
  <si>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</si>
  <si>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</si>
  <si>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</si>
  <si>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</si>
  <si>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</si>
  <si>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</si>
  <si>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</si>
  <si>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</si>
  <si>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</si>
  <si>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</si>
  <si>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</si>
  <si>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</si>
  <si>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</si>
  <si>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</si>
  <si>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</si>
  <si>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</si>
  <si>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</si>
  <si>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</si>
  <si>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</si>
  <si>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</si>
  <si>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</si>
  <si>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</si>
  <si>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</si>
  <si>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</si>
  <si>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</si>
  <si>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</si>
  <si>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</si>
  <si>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</si>
  <si>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</si>
  <si>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</si>
  <si>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</si>
  <si>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</si>
  <si>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</si>
  <si>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</si>
  <si>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</si>
  <si>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</si>
  <si>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</si>
  <si>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</si>
  <si>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</si>
  <si>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</si>
  <si>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</si>
  <si>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</si>
  <si>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</si>
  <si>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</si>
  <si>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</si>
  <si>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</si>
  <si>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</si>
  <si>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</si>
  <si>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</si>
  <si>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</si>
  <si>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</si>
  <si>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</si>
  <si>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</si>
  <si>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</si>
  <si>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</si>
  <si>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</si>
  <si>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</si>
  <si>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</si>
  <si>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</si>
  <si>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</si>
  <si>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</si>
  <si>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</si>
  <si>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</si>
  <si>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</si>
  <si>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</si>
  <si>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</si>
  <si>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</si>
  <si>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</si>
  <si>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</si>
  <si>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</si>
  <si>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</si>
  <si>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</si>
  <si>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</si>
  <si>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</si>
  <si>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</si>
  <si>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</si>
  <si>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</si>
  <si>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</si>
  <si>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</si>
  <si>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</si>
  <si>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</si>
  <si>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</si>
  <si>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</si>
  <si>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</si>
  <si>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</si>
  <si>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</si>
  <si>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</si>
  <si>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</si>
  <si>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</si>
  <si>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</si>
  <si>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</si>
  <si>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</si>
  <si>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</si>
  <si>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</si>
  <si>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</si>
  <si>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</si>
  <si>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</si>
  <si>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</si>
  <si>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</si>
  <si>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</si>
  <si>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</si>
  <si>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</si>
  <si>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</si>
  <si>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</si>
  <si>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</si>
  <si>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</si>
  <si>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</si>
  <si>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</si>
  <si>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</si>
  <si>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</si>
  <si>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</si>
  <si>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</si>
  <si>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</si>
  <si>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</si>
  <si>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</si>
  <si>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</si>
  <si>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</si>
  <si>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</si>
  <si>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</si>
  <si>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</si>
  <si>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</si>
  <si>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</si>
  <si>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</si>
  <si>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</si>
  <si>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</si>
  <si>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</si>
  <si>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</si>
  <si>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</si>
  <si>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</si>
  <si>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</si>
  <si>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</si>
  <si>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</si>
  <si>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</si>
  <si>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</si>
  <si>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</si>
  <si>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</si>
  <si>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</si>
  <si>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</si>
  <si>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</si>
  <si>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</si>
  <si>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</si>
  <si>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</si>
  <si>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</si>
  <si>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</si>
  <si>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</si>
  <si>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</si>
  <si>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</si>
  <si>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</si>
  <si>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</si>
  <si>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</si>
  <si>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</si>
  <si>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</si>
  <si>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</si>
  <si>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</si>
  <si>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</si>
  <si>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</si>
  <si>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</si>
  <si>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</si>
  <si>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</si>
  <si>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</si>
  <si>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</si>
  <si>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</si>
  <si>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</si>
  <si>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</si>
  <si>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</si>
  <si>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</si>
  <si>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</si>
  <si>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</si>
  <si>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</si>
  <si>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</si>
  <si>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</si>
  <si>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</si>
  <si>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</si>
  <si>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</si>
  <si>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</si>
  <si>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</si>
  <si>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</si>
  <si>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</si>
  <si>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</si>
  <si>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</si>
  <si>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</si>
  <si>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</si>
  <si>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</si>
  <si>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</si>
  <si>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</si>
  <si>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</si>
  <si>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</si>
  <si>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</si>
  <si>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</si>
  <si>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</si>
  <si>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</si>
  <si>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</si>
  <si>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</si>
  <si>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</si>
  <si>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</si>
  <si>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</si>
  <si>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</si>
  <si>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</si>
  <si>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</si>
  <si>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</si>
  <si>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</si>
  <si>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</si>
  <si>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</si>
  <si>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</si>
  <si>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</si>
  <si>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</si>
  <si>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</si>
  <si>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</si>
  <si>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</si>
  <si>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</si>
  <si>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</si>
  <si>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</si>
  <si>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</si>
  <si>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</si>
  <si>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</si>
  <si>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</si>
  <si>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</si>
  <si>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</si>
  <si>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</si>
  <si>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</si>
  <si>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</si>
  <si>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</si>
  <si>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</si>
  <si>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</si>
  <si>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</si>
  <si>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</si>
  <si>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</si>
  <si>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</si>
  <si>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</si>
  <si>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</si>
  <si>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</si>
  <si>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</si>
  <si>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</si>
  <si>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</si>
  <si>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</si>
  <si>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</si>
  <si>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</si>
  <si>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</si>
  <si>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</si>
  <si>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</si>
  <si>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</si>
  <si>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</si>
  <si>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</si>
  <si>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</si>
  <si>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</si>
  <si>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</si>
  <si>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</si>
  <si>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</si>
  <si>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</si>
  <si>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</si>
  <si>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</si>
  <si>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</si>
  <si>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</si>
  <si>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</si>
  <si>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</si>
  <si>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</si>
  <si>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</si>
  <si>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</si>
  <si>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</si>
  <si>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</si>
  <si>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</si>
  <si>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</si>
  <si>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</si>
  <si>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</si>
  <si>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</si>
  <si>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</si>
  <si>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</si>
  <si>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</si>
  <si>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</si>
  <si>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</si>
  <si>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</si>
  <si>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</si>
  <si>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</si>
  <si>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</si>
  <si>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</si>
  <si>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</si>
  <si>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</si>
  <si>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</si>
  <si>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</si>
  <si>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</si>
  <si>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</si>
  <si>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</si>
  <si>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</si>
  <si>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</si>
  <si>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</si>
  <si>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</si>
  <si>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</si>
  <si>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</si>
  <si>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</si>
  <si>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</si>
  <si>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</si>
  <si>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</si>
  <si>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</si>
  <si>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</si>
  <si>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</si>
  <si>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</si>
  <si>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</si>
  <si>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</si>
  <si>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</si>
  <si>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</si>
  <si>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</si>
  <si>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</si>
  <si>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</si>
  <si>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</si>
  <si>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</si>
  <si>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</si>
  <si>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</si>
  <si>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</si>
  <si>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</si>
  <si>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</si>
  <si>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</si>
  <si>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</si>
  <si>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</si>
  <si>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</si>
  <si>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</si>
  <si>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</si>
  <si>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</si>
  <si>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</si>
  <si>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</si>
  <si>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</si>
  <si>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</si>
  <si>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</si>
  <si>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</si>
  <si>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</si>
  <si>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</si>
  <si>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</si>
  <si>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</si>
  <si>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</si>
  <si>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</si>
  <si>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</si>
  <si>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</si>
  <si>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</si>
  <si>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</si>
  <si>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</si>
  <si>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</si>
  <si>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</si>
  <si>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</si>
  <si>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</si>
  <si>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</si>
  <si>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</si>
  <si>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</si>
  <si>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</si>
  <si>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</si>
  <si>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</si>
  <si>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</si>
  <si>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</si>
  <si>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</si>
  <si>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</si>
  <si>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</si>
  <si>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</si>
  <si>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</si>
  <si>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</si>
  <si>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</si>
  <si>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</si>
  <si>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</si>
  <si>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</si>
  <si>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</si>
  <si>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</si>
  <si>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</si>
  <si>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</si>
  <si>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</si>
  <si>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</si>
  <si>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</si>
  <si>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</si>
  <si>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</si>
  <si>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</si>
  <si>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</si>
  <si>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</si>
  <si>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</si>
  <si>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</si>
  <si>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</si>
  <si>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</si>
  <si>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</si>
  <si>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</si>
  <si>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</si>
  <si>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</si>
  <si>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</si>
  <si>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</si>
  <si>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</si>
  <si>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</si>
  <si>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</si>
  <si>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</si>
  <si>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</si>
  <si>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</si>
  <si>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</si>
  <si>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</si>
  <si>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</si>
  <si>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</si>
  <si>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</si>
  <si>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</si>
  <si>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</si>
  <si>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</si>
  <si>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</si>
  <si>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</si>
  <si>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</si>
  <si>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</si>
  <si>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</si>
  <si>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</si>
  <si>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</si>
  <si>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</si>
  <si>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</si>
  <si>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</si>
  <si>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</si>
  <si>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</si>
  <si>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</si>
  <si>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</si>
  <si>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</si>
  <si>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</si>
  <si>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</si>
  <si>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</si>
  <si>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</si>
  <si>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</si>
  <si>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</si>
  <si>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</si>
  <si>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</si>
  <si>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</si>
  <si>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</si>
  <si>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</si>
  <si>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</si>
  <si>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</si>
  <si>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</si>
  <si>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</si>
  <si>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</si>
  <si>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</si>
  <si>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</si>
  <si>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</si>
  <si>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</si>
  <si>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</si>
  <si>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</si>
  <si>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</si>
  <si>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</si>
  <si>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</si>
  <si>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</si>
  <si>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</si>
  <si>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</si>
  <si>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</si>
  <si>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</si>
  <si>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</si>
  <si>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</si>
  <si>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</si>
  <si>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</si>
  <si>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</si>
  <si>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</si>
  <si>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</si>
  <si>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</si>
  <si>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</si>
  <si>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</si>
  <si>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</si>
  <si>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</si>
  <si>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</si>
  <si>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</si>
  <si>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</si>
  <si>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</si>
  <si>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</si>
  <si>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</si>
  <si>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</si>
  <si>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</si>
  <si>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</si>
  <si>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</si>
  <si>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</si>
  <si>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</si>
  <si>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</si>
  <si>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</si>
  <si>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</si>
  <si>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</si>
  <si>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</si>
  <si>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</si>
  <si>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</si>
  <si>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</si>
  <si>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</si>
  <si>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</si>
  <si>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</si>
  <si>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</si>
  <si>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</si>
  <si>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</si>
  <si>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</si>
  <si>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</si>
  <si>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</si>
  <si>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</si>
  <si>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</si>
  <si>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</si>
  <si>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</si>
  <si>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</si>
  <si>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</si>
  <si>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</si>
  <si>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</si>
  <si>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</si>
  <si>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</si>
  <si>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</si>
  <si>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</si>
  <si>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</si>
  <si>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</si>
  <si>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</si>
  <si>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</si>
  <si>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</si>
  <si>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</si>
  <si>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</si>
  <si>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</si>
  <si>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</si>
  <si>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</si>
  <si>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</si>
  <si>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</si>
  <si>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</si>
  <si>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</si>
  <si>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</si>
  <si>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</si>
  <si>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</si>
  <si>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</si>
  <si>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</si>
  <si>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</si>
  <si>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</si>
  <si>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</si>
  <si>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</si>
  <si>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</si>
  <si>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</si>
  <si>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</si>
  <si>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</si>
  <si>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</si>
  <si>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</si>
  <si>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</si>
  <si>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</si>
  <si>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</si>
  <si>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</si>
  <si>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</si>
  <si>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</si>
  <si>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</si>
  <si>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</si>
  <si>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</si>
  <si>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</si>
  <si>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</si>
  <si>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</si>
  <si>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</si>
  <si>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</si>
  <si>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</si>
  <si>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</si>
  <si>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</si>
  <si>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</si>
  <si>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</si>
  <si>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</si>
  <si>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</si>
  <si>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</si>
  <si>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</si>
  <si>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</si>
  <si>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</si>
  <si>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</si>
  <si>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</si>
  <si>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</si>
  <si>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</si>
  <si>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</si>
  <si>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</si>
  <si>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</si>
  <si>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</si>
  <si>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</si>
  <si>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</si>
  <si>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</si>
  <si>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</si>
  <si>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</si>
  <si>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</si>
  <si>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</si>
  <si>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</si>
  <si>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</si>
  <si>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</si>
  <si>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</si>
  <si>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</si>
  <si>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</si>
  <si>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</si>
  <si>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</si>
  <si>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</si>
  <si>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</si>
  <si>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</si>
  <si>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</si>
  <si>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</si>
  <si>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</si>
  <si>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</si>
  <si>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</si>
  <si>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</si>
  <si>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</si>
  <si>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</si>
  <si>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</si>
  <si>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</si>
  <si>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</si>
  <si>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</si>
  <si>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</si>
  <si>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</si>
  <si>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</si>
  <si>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</si>
  <si>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</si>
  <si>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</si>
  <si>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</si>
  <si>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</si>
  <si>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</si>
  <si>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</si>
  <si>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</si>
  <si>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</si>
  <si>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</si>
  <si>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</si>
  <si>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</si>
  <si>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</si>
  <si>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</si>
  <si>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</si>
  <si>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</si>
  <si>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</si>
  <si>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</si>
  <si>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</si>
  <si>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</si>
  <si>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</si>
  <si>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</si>
  <si>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</si>
  <si>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</si>
  <si>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</si>
  <si>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</si>
  <si>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</si>
  <si>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</si>
  <si>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</si>
  <si>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</si>
  <si>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</si>
  <si>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</si>
  <si>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</si>
  <si>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</si>
  <si>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</si>
  <si>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</si>
  <si>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</si>
  <si>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</si>
  <si>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</si>
  <si>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</si>
  <si>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</si>
  <si>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</si>
  <si>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</si>
  <si>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</si>
  <si>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</si>
  <si>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</si>
  <si>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</si>
  <si>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</si>
  <si>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</si>
  <si>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</si>
  <si>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</si>
  <si>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</si>
  <si>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</si>
  <si>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</si>
  <si>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</si>
  <si>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</si>
  <si>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</si>
  <si>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</si>
  <si>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</si>
  <si>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</si>
  <si>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</si>
  <si>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</si>
  <si>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</si>
  <si>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</si>
  <si>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</si>
  <si>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</si>
  <si>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</si>
  <si>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</si>
  <si>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</si>
  <si>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</si>
  <si>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</si>
  <si>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</si>
  <si>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</si>
  <si>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</si>
  <si>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</si>
  <si>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</si>
  <si>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</si>
  <si>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</si>
  <si>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</si>
  <si>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</si>
  <si>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</si>
  <si>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</si>
  <si>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</si>
  <si>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</si>
  <si>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</si>
  <si>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</si>
  <si>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</si>
  <si>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</si>
  <si>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</si>
  <si>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</si>
  <si>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</si>
  <si>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</si>
  <si>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</si>
  <si>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</si>
  <si>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</si>
  <si>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</si>
  <si>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</si>
  <si>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</si>
  <si>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</si>
  <si>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</si>
  <si>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</si>
  <si>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</si>
  <si>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</si>
  <si>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</si>
  <si>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</si>
  <si>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</si>
  <si>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</si>
  <si>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</si>
  <si>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</si>
  <si>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</si>
  <si>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</si>
  <si>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</si>
  <si>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</si>
  <si>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</si>
  <si>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</si>
  <si>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</si>
  <si>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</si>
  <si>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</si>
  <si>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</si>
  <si>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</si>
  <si>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</si>
  <si>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</si>
  <si>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</si>
  <si>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</si>
  <si>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</si>
  <si>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</si>
  <si>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</si>
  <si>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</si>
  <si>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</si>
  <si>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</si>
  <si>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</si>
  <si>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</si>
  <si>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</si>
  <si>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</si>
  <si>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</si>
  <si>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</si>
  <si>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</si>
  <si>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</si>
  <si>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</si>
  <si>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</si>
  <si>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</si>
  <si>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</si>
  <si>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</si>
  <si>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</si>
  <si>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</si>
  <si>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</si>
  <si>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</si>
  <si>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</si>
  <si>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</si>
  <si>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</si>
  <si>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</si>
  <si>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</si>
  <si>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</si>
  <si>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</si>
  <si>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</si>
  <si>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</si>
  <si>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</si>
  <si>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</si>
  <si>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</si>
  <si>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</si>
  <si>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</si>
  <si>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</si>
  <si>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</si>
  <si>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</si>
  <si>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</si>
  <si>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</si>
  <si>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</si>
  <si>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</si>
  <si>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</si>
  <si>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</si>
  <si>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</si>
  <si>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</si>
  <si>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</si>
  <si>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</si>
  <si>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</si>
  <si>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</si>
  <si>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</si>
  <si>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</si>
  <si>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</si>
  <si>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</si>
  <si>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</si>
  <si>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</si>
  <si>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</si>
  <si>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</si>
  <si>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</si>
  <si>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</si>
  <si>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</si>
  <si>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</si>
  <si>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</si>
  <si>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</si>
  <si>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</si>
  <si>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</si>
  <si>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</si>
  <si>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</si>
  <si>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</si>
  <si>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</si>
  <si>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</si>
  <si>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</si>
  <si>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</si>
  <si>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</si>
  <si>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</si>
  <si>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</si>
  <si>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</si>
  <si>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</si>
  <si>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</si>
  <si>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</si>
  <si>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</si>
  <si>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</si>
  <si>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</si>
  <si>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</si>
  <si>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</si>
  <si>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</si>
  <si>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</si>
  <si>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</si>
  <si>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</si>
  <si>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</si>
  <si>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</si>
  <si>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</si>
  <si>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</si>
  <si>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</si>
  <si>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</si>
  <si>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</si>
  <si>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</si>
  <si>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</si>
  <si>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</si>
  <si>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</si>
  <si>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</si>
  <si>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</si>
  <si>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</si>
  <si>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</si>
  <si>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</si>
  <si>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</si>
  <si>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</si>
  <si>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</si>
  <si>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</si>
  <si>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</si>
  <si>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</si>
  <si>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</si>
  <si>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</si>
  <si>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</si>
  <si>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</si>
  <si>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</si>
  <si>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</si>
  <si>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</si>
  <si>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</si>
  <si>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</si>
  <si>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</si>
  <si>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</si>
  <si>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</si>
  <si>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</si>
  <si>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</si>
  <si>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</si>
  <si>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</si>
  <si>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</si>
  <si>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</si>
  <si>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</si>
  <si>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</si>
  <si>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</si>
  <si>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</si>
  <si>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</si>
  <si>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</si>
  <si>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</si>
  <si>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</si>
  <si>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</si>
  <si>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</si>
  <si>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</si>
  <si>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</si>
  <si>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</si>
  <si>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</si>
  <si>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</si>
  <si>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</si>
  <si>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</si>
  <si>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</si>
  <si>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</si>
  <si>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</si>
  <si>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</si>
  <si>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</si>
  <si>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</si>
  <si>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</si>
  <si>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</si>
  <si>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</si>
  <si>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</si>
  <si>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</si>
  <si>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</si>
  <si>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</si>
  <si>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</si>
  <si>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</si>
  <si>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</si>
  <si>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</si>
  <si>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</si>
  <si>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</si>
  <si>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</si>
  <si>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</si>
  <si>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</si>
  <si>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</si>
  <si>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</si>
  <si>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</si>
  <si>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</si>
  <si>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</si>
  <si>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</si>
  <si>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</si>
  <si>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</si>
  <si>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</si>
  <si>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</si>
  <si>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</si>
  <si>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</si>
  <si>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</si>
  <si>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</si>
  <si>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</si>
  <si>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</si>
  <si>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</si>
  <si>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</si>
  <si>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</si>
  <si>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</si>
  <si>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</si>
  <si>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</si>
  <si>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</si>
  <si>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</si>
  <si>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</si>
  <si>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</si>
  <si>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</si>
  <si>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</si>
  <si>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</si>
  <si>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</si>
  <si>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</si>
  <si>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</si>
  <si>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</si>
  <si>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</si>
  <si>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</si>
  <si>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</si>
  <si>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</si>
  <si>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</si>
  <si>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</si>
  <si>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</si>
  <si>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</si>
  <si>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</si>
  <si>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</si>
  <si>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</si>
  <si>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</si>
  <si>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</si>
  <si>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</si>
  <si>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</si>
  <si>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</si>
  <si>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</si>
  <si>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</si>
  <si>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</si>
  <si>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</si>
  <si>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</si>
  <si>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</si>
  <si>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</si>
  <si>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</si>
  <si>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</si>
  <si>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</si>
  <si>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</si>
  <si>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</si>
  <si>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</si>
  <si>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</si>
  <si>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</si>
  <si>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</si>
  <si>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</si>
  <si>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</si>
  <si>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</si>
  <si>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</si>
  <si>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</si>
  <si>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</si>
  <si>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</si>
  <si>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</si>
  <si>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</si>
  <si>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</si>
  <si>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</si>
  <si>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</si>
  <si>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</si>
  <si>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</si>
  <si>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</si>
  <si>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</si>
  <si>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</si>
  <si>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</si>
  <si>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</si>
  <si>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</si>
  <si>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</si>
  <si>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</si>
  <si>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</si>
  <si>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</si>
  <si>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</si>
  <si>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</si>
  <si>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</si>
  <si>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</si>
  <si>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</si>
  <si>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</si>
  <si>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</si>
  <si>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</si>
  <si>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</si>
  <si>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</si>
  <si>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</si>
  <si>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</si>
  <si>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</si>
  <si>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</si>
  <si>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</si>
  <si>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</si>
  <si>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</si>
  <si>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</si>
  <si>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</si>
  <si>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</si>
  <si>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</si>
  <si>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</si>
  <si>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</si>
  <si>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</si>
  <si>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</si>
  <si>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</si>
  <si>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</si>
  <si>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</si>
  <si>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</si>
  <si>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</si>
  <si>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</si>
  <si>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</si>
  <si>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</si>
  <si>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</si>
  <si>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</si>
  <si>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</si>
  <si>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</si>
  <si>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</si>
  <si>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</si>
  <si>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</si>
  <si>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</si>
  <si>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</si>
  <si>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</si>
  <si>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</si>
  <si>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</si>
  <si>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</si>
  <si>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</si>
  <si>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</si>
  <si>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</si>
  <si>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</si>
  <si>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</si>
  <si>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</si>
  <si>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</si>
  <si>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</si>
  <si>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</si>
  <si>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</si>
  <si>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</si>
  <si>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</si>
  <si>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</si>
  <si>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</si>
  <si>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</si>
  <si>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</si>
  <si>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</si>
  <si>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</si>
  <si>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</si>
  <si>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</si>
  <si>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</si>
  <si>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</si>
  <si>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</si>
  <si>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</si>
  <si>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</si>
  <si>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</si>
  <si>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</si>
  <si>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</si>
  <si>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</si>
  <si>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</si>
  <si>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</si>
  <si>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</si>
  <si>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</si>
  <si>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</si>
  <si>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</si>
  <si>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</si>
  <si>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</si>
  <si>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</si>
  <si>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</si>
  <si>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</si>
  <si>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</si>
  <si>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</si>
  <si>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</si>
  <si>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</si>
  <si>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</si>
  <si>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</si>
  <si>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</si>
  <si>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</si>
  <si>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</si>
  <si>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</si>
  <si>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</si>
  <si>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</si>
  <si>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</si>
  <si>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</si>
  <si>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</si>
  <si>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</si>
  <si>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</si>
  <si>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</si>
  <si>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</si>
  <si>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</si>
  <si>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</si>
  <si>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</si>
  <si>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</si>
  <si>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</si>
  <si>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</si>
  <si>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</si>
  <si>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</si>
  <si>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</si>
  <si>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</si>
  <si>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</si>
  <si>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</si>
  <si>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</si>
  <si>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</si>
  <si>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</si>
  <si>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</si>
  <si>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</si>
  <si>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</si>
  <si>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</si>
  <si>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</si>
  <si>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</si>
  <si>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</si>
  <si>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</si>
  <si>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</si>
  <si>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</si>
  <si>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</si>
  <si>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</si>
  <si>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</si>
  <si>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</si>
  <si>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</si>
  <si>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</si>
  <si>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</si>
  <si>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</si>
  <si>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</si>
  <si>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</si>
  <si>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</si>
  <si>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</si>
  <si>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</si>
  <si>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</si>
  <si>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</si>
  <si>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</si>
  <si>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</si>
  <si>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</si>
  <si>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</si>
  <si>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</si>
  <si>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</si>
  <si>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</si>
  <si>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</si>
  <si>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</si>
  <si>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</si>
  <si>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</si>
  <si>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</si>
  <si>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</si>
  <si>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</si>
  <si>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</si>
  <si>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</si>
  <si>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</si>
  <si>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</si>
  <si>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</si>
  <si>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</si>
  <si>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</si>
  <si>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</si>
  <si>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</si>
  <si>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</si>
  <si>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</si>
  <si>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</si>
  <si>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</si>
  <si>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</si>
  <si>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</si>
  <si>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</si>
  <si>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</si>
  <si>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</si>
  <si>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</si>
  <si>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</si>
  <si>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</si>
  <si>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</si>
  <si>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</si>
  <si>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</si>
  <si>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</si>
  <si>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</si>
  <si>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</si>
  <si>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</si>
  <si>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</si>
  <si>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</si>
  <si>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</si>
  <si>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</si>
  <si>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</si>
  <si>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</si>
  <si>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</si>
  <si>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</si>
  <si>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</si>
  <si>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</si>
  <si>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</si>
  <si>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</si>
  <si>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</si>
  <si>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</si>
  <si>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</si>
  <si>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</si>
  <si>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</si>
  <si>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</si>
  <si>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</si>
  <si>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</si>
  <si>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</si>
  <si>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</si>
  <si>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</si>
  <si>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</si>
  <si>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</si>
  <si>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</si>
  <si>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</si>
  <si>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</si>
  <si>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</si>
  <si>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</si>
  <si>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</si>
  <si>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</si>
  <si>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</si>
  <si>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</si>
  <si>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</si>
  <si>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</si>
  <si>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</si>
  <si>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</si>
  <si>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</si>
  <si>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</si>
  <si>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</si>
  <si>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</si>
  <si>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</si>
  <si>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</si>
  <si>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</si>
  <si>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</si>
  <si>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</si>
  <si>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</si>
  <si>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</si>
  <si>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</si>
  <si>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</si>
  <si>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</si>
  <si>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</si>
  <si>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</si>
  <si>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</si>
  <si>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</si>
  <si>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</si>
  <si>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</si>
  <si>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</si>
  <si>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</si>
  <si>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</si>
  <si>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</si>
  <si>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</si>
  <si>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</si>
  <si>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</si>
  <si>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</si>
  <si>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</si>
  <si>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</si>
  <si>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</si>
  <si>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</si>
  <si>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</si>
  <si>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</si>
  <si>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</si>
  <si>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</si>
  <si>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</si>
  <si>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</si>
  <si>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</si>
  <si>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</si>
  <si>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</si>
  <si>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</si>
  <si>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</si>
  <si>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</si>
  <si>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</si>
  <si>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</si>
  <si>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</si>
  <si>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</si>
  <si>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</si>
  <si>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</si>
  <si>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</si>
  <si>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</si>
  <si>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</si>
  <si>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</si>
  <si>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</si>
  <si>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</si>
  <si>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</si>
  <si>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</si>
  <si>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</si>
  <si>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</si>
  <si>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</si>
  <si>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</si>
  <si>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</si>
  <si>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</si>
  <si>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</si>
  <si>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</si>
  <si>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</si>
  <si>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</si>
  <si>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</si>
  <si>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</si>
  <si>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</si>
  <si>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</si>
  <si>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</si>
  <si>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</si>
  <si>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</si>
  <si>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</si>
  <si>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</si>
  <si>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</si>
  <si>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</si>
  <si>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</si>
  <si>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</si>
  <si>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</si>
  <si>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</si>
  <si>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</si>
  <si>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</si>
  <si>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</si>
  <si>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</si>
  <si>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</si>
  <si>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</si>
  <si>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</si>
  <si>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</si>
  <si>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</si>
  <si>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</si>
  <si>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</si>
  <si>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</si>
  <si>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</si>
  <si>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</si>
  <si>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</si>
  <si>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</si>
  <si>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</si>
  <si>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</si>
  <si>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</si>
  <si>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</si>
  <si>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</si>
  <si>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</si>
  <si>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</si>
  <si>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</si>
  <si>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</si>
  <si>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</si>
  <si>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</si>
  <si>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</si>
  <si>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</si>
  <si>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</si>
  <si>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</si>
  <si>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</si>
  <si>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</si>
  <si>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</si>
  <si>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</si>
  <si>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</si>
  <si>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</si>
  <si>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</si>
  <si>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</si>
  <si>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</si>
  <si>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</si>
  <si>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</si>
  <si>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</si>
  <si>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</si>
  <si>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</si>
  <si>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</si>
  <si>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</si>
  <si>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</si>
  <si>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</si>
  <si>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</si>
  <si>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</si>
  <si>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</si>
  <si>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</si>
  <si>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</si>
  <si>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</si>
  <si>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</si>
  <si>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</si>
  <si>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</si>
  <si>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</si>
  <si>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</si>
  <si>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</si>
  <si>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</si>
  <si>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</si>
  <si>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</si>
  <si>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</si>
  <si>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</si>
  <si>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</si>
  <si>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</si>
  <si>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</si>
  <si>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</si>
  <si>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</si>
  <si>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</si>
  <si>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</si>
  <si>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</si>
  <si>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</si>
  <si>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</si>
  <si>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</si>
  <si>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</si>
  <si>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</si>
  <si>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</si>
  <si>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</si>
  <si>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</si>
  <si>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</si>
  <si>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</si>
  <si>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</si>
  <si>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</si>
  <si>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</si>
  <si>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</si>
  <si>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</si>
  <si>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</si>
  <si>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</si>
  <si>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</si>
  <si>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</si>
  <si>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</si>
  <si>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</si>
  <si>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</si>
  <si>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</si>
  <si>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</si>
  <si>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</si>
  <si>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</si>
  <si>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</si>
  <si>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</si>
  <si>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</si>
  <si>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</si>
  <si>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</si>
  <si>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</si>
  <si>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</si>
  <si>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</si>
  <si>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</si>
  <si>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</si>
  <si>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</si>
  <si>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</si>
  <si>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</si>
  <si>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</si>
  <si>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</si>
  <si>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</si>
  <si>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</si>
  <si>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</si>
  <si>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</si>
  <si>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</si>
  <si>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</si>
  <si>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</si>
  <si>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</si>
  <si>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</si>
  <si>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</si>
  <si>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</si>
  <si>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</si>
  <si>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</si>
  <si>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</si>
  <si>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</si>
  <si>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</si>
  <si>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</si>
  <si>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</si>
  <si>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</si>
  <si>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</si>
  <si>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</si>
  <si>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</si>
  <si>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</si>
  <si>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</si>
  <si>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</si>
  <si>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</si>
  <si>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</si>
  <si>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</si>
  <si>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</si>
  <si>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</si>
  <si>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</si>
  <si>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</si>
  <si>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</si>
  <si>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</si>
  <si>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</si>
  <si>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</si>
  <si>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</si>
  <si>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</si>
  <si>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</si>
  <si>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</si>
  <si>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</si>
  <si>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</si>
  <si>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</si>
  <si>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</si>
  <si>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</si>
  <si>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</si>
  <si>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</si>
  <si>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</si>
  <si>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</si>
  <si>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</si>
  <si>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</si>
  <si>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</si>
  <si>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</si>
  <si>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</si>
  <si>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</si>
  <si>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</si>
  <si>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</si>
  <si>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</si>
  <si>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</si>
  <si>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</si>
  <si>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</si>
  <si>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</si>
  <si>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</si>
  <si>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</si>
  <si>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</si>
  <si>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</si>
  <si>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</si>
  <si>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</si>
  <si>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</si>
  <si>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</si>
  <si>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</si>
  <si>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</si>
  <si>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</si>
  <si>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</si>
  <si>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</si>
  <si>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</si>
  <si>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</si>
  <si>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</si>
  <si>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</si>
  <si>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</si>
  <si>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</si>
  <si>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</si>
  <si>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</si>
  <si>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</si>
  <si>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</si>
  <si>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</si>
  <si>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</si>
  <si>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</si>
  <si>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</si>
  <si>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</si>
  <si>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</si>
  <si>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</si>
  <si>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</si>
  <si>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</si>
  <si>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</si>
  <si>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</si>
  <si>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</si>
  <si>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</si>
  <si>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</si>
  <si>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</si>
  <si>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</si>
  <si>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</si>
  <si>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</si>
  <si>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</si>
  <si>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</si>
  <si>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</si>
  <si>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</si>
  <si>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</si>
  <si>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</si>
  <si>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</si>
  <si>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</si>
  <si>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</si>
  <si>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</si>
  <si>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</si>
  <si>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</si>
  <si>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</si>
  <si>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</si>
  <si>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</si>
  <si>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</si>
  <si>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</si>
  <si>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</si>
  <si>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</si>
  <si>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</si>
  <si>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</si>
  <si>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</si>
  <si>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</si>
  <si>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</si>
  <si>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</si>
  <si>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</si>
  <si>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</si>
  <si>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</si>
  <si>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</si>
  <si>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</si>
  <si>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</si>
  <si>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</si>
  <si>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</si>
  <si>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</si>
  <si>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</si>
  <si>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</si>
  <si>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</si>
  <si>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</si>
  <si>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</si>
  <si>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</si>
  <si>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</si>
  <si>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</si>
  <si>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</si>
  <si>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</si>
  <si>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</si>
  <si>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</si>
  <si>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</si>
  <si>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</si>
  <si>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</si>
  <si>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</si>
  <si>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</si>
  <si>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</si>
  <si>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</si>
  <si>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</si>
  <si>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</si>
  <si>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</si>
  <si>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</si>
  <si>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</si>
  <si>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</si>
  <si>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</si>
  <si>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</si>
  <si>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</si>
  <si>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</si>
  <si>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</si>
  <si>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</si>
  <si>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</si>
  <si>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</si>
  <si>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</si>
  <si>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</si>
  <si>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</si>
  <si>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</si>
  <si>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</si>
  <si>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</si>
  <si>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</si>
  <si>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</si>
  <si>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</si>
  <si>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</si>
  <si>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</si>
  <si>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</si>
  <si>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</si>
  <si>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</si>
  <si>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</si>
  <si>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</si>
  <si>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</si>
  <si>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</si>
  <si>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</si>
  <si>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</si>
  <si>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</si>
  <si>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</si>
  <si>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</si>
  <si>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</si>
  <si>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</si>
  <si>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</si>
  <si>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</si>
  <si>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</si>
  <si>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</si>
  <si>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</si>
  <si>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</si>
  <si>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</si>
  <si>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</si>
  <si>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</si>
  <si>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</si>
  <si>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</si>
  <si>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</si>
  <si>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</si>
  <si>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</si>
  <si>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</si>
  <si>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</si>
  <si>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</si>
  <si>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</si>
  <si>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</si>
  <si>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</si>
  <si>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</si>
  <si>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</si>
  <si>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</si>
  <si>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</si>
  <si>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</si>
  <si>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</si>
  <si>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</si>
  <si>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</si>
  <si>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</si>
  <si>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</si>
  <si>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</si>
  <si>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</si>
  <si>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</si>
  <si>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</si>
  <si>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</si>
  <si>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</si>
  <si>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</si>
  <si>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</si>
  <si>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</si>
  <si>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</si>
  <si>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</si>
  <si>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</si>
  <si>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</si>
  <si>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</si>
  <si>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</si>
  <si>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</si>
  <si>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</si>
  <si>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</si>
  <si>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</si>
  <si>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</si>
  <si>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</si>
  <si>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</si>
  <si>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</si>
  <si>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</si>
  <si>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</si>
  <si>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</si>
  <si>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</si>
  <si>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</si>
  <si>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</si>
  <si>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</si>
  <si>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</si>
  <si>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</si>
  <si>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</si>
  <si>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</si>
  <si>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</si>
  <si>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</si>
  <si>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</si>
  <si>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</si>
  <si>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</si>
  <si>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</si>
  <si>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</si>
  <si>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</si>
  <si>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</si>
  <si>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</si>
  <si>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</si>
  <si>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</si>
  <si>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</si>
  <si>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</si>
  <si>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</si>
  <si>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</si>
  <si>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</si>
  <si>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</si>
  <si>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</si>
  <si>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</si>
  <si>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</si>
  <si>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</si>
  <si>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</si>
  <si>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</si>
  <si>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</si>
  <si>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</si>
  <si>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</si>
  <si>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</si>
  <si>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</si>
  <si>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</si>
  <si>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</si>
  <si>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</si>
  <si>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</si>
  <si>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</si>
  <si>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</si>
  <si>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</si>
  <si>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</si>
  <si>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</si>
  <si>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</si>
  <si>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</si>
  <si>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</si>
  <si>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</si>
  <si>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</si>
  <si>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</si>
  <si>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</si>
  <si>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</si>
  <si>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</si>
  <si>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</si>
  <si>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</si>
  <si>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</si>
  <si>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</si>
  <si>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</si>
  <si>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</si>
  <si>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</si>
  <si>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</si>
  <si>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</si>
  <si>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</si>
  <si>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</si>
  <si>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</si>
  <si>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</si>
  <si>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</si>
  <si>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</si>
  <si>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</si>
  <si>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</si>
  <si>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</si>
  <si>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</si>
  <si>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</si>
  <si>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</si>
  <si>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</si>
  <si>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</si>
  <si>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</si>
  <si>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</si>
  <si>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</si>
  <si>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</si>
  <si>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</si>
  <si>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</si>
  <si>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</si>
  <si>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</si>
  <si>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</si>
  <si>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</si>
  <si>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</si>
  <si>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</si>
  <si>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</si>
  <si>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</si>
  <si>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</si>
  <si>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</si>
  <si>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</si>
  <si>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</si>
  <si>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</si>
  <si>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</si>
  <si>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</si>
  <si>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</si>
  <si>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</si>
  <si>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</si>
  <si>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</si>
  <si>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</si>
  <si>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</si>
  <si>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</si>
  <si>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</si>
  <si>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</si>
  <si>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</si>
  <si>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</si>
  <si>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</si>
  <si>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</si>
  <si>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</si>
  <si>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</si>
  <si>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</si>
  <si>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</si>
  <si>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</si>
  <si>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</si>
  <si>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</si>
  <si>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</si>
  <si>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</si>
  <si>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</si>
  <si>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</si>
  <si>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</si>
  <si>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</si>
  <si>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</si>
  <si>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</si>
  <si>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</si>
  <si>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</si>
  <si>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</si>
  <si>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</si>
  <si>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</si>
  <si>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</si>
  <si>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</si>
  <si>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</si>
  <si>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</si>
  <si>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</si>
  <si>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</si>
  <si>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</si>
  <si>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</si>
  <si>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</si>
  <si>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</si>
  <si>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</si>
  <si>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</si>
  <si>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</si>
  <si>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</si>
  <si>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</si>
  <si>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</si>
  <si>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</si>
  <si>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</si>
  <si>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</si>
  <si>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</si>
  <si>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</si>
  <si>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</si>
  <si>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</si>
  <si>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</si>
  <si>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</si>
  <si>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</si>
  <si>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</si>
  <si>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</si>
  <si>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</si>
  <si>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</si>
  <si>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</si>
  <si>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</si>
  <si>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</si>
  <si>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</si>
  <si>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</si>
  <si>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</si>
  <si>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</si>
  <si>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</si>
  <si>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</si>
  <si>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</si>
  <si>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</si>
  <si>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</si>
  <si>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</si>
  <si>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</si>
  <si>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</si>
  <si>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</si>
  <si>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</si>
  <si>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</si>
  <si>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</si>
  <si>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</si>
  <si>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</si>
  <si>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</si>
  <si>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</si>
  <si>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</si>
  <si>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</si>
  <si>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</si>
  <si>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</si>
  <si>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</si>
  <si>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</si>
  <si>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</si>
  <si>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</si>
  <si>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</si>
  <si>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</si>
  <si>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</si>
  <si>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</si>
  <si>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</si>
  <si>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</si>
  <si>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</si>
  <si>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</si>
  <si>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</si>
  <si>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</si>
  <si>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</si>
  <si>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</si>
  <si>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</si>
  <si>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</si>
  <si>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</si>
  <si>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</si>
  <si>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</si>
  <si>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</si>
  <si>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</si>
  <si>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</si>
  <si>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</si>
  <si>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</si>
  <si>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</si>
  <si>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</si>
  <si>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</si>
  <si>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</si>
  <si>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</si>
  <si>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</si>
  <si>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</si>
  <si>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</si>
  <si>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</si>
  <si>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</si>
  <si>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</si>
  <si>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</si>
  <si>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</si>
  <si>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</si>
  <si>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</si>
  <si>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</si>
  <si>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</si>
  <si>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</si>
  <si>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</si>
  <si>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</si>
  <si>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</si>
  <si>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</si>
  <si>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</si>
  <si>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</si>
  <si>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</si>
  <si>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</si>
  <si>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</si>
  <si>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</si>
  <si>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</si>
  <si>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</si>
  <si>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</si>
  <si>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</si>
  <si>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</si>
  <si>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</si>
  <si>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</si>
  <si>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</si>
  <si>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</si>
  <si>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</si>
  <si>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</si>
  <si>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</si>
  <si>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</si>
  <si>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</si>
  <si>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</si>
  <si>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</si>
  <si>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</si>
  <si>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</si>
  <si>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</si>
  <si>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</si>
  <si>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</si>
  <si>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</si>
  <si>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</si>
  <si>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</si>
  <si>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</si>
  <si>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</si>
  <si>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</si>
  <si>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</si>
  <si>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</si>
  <si>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</si>
  <si>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</si>
  <si>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</si>
  <si>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</si>
  <si>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</si>
  <si>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</si>
  <si>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</si>
  <si>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</si>
  <si>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</si>
  <si>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</si>
  <si>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</si>
  <si>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</si>
  <si>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</si>
  <si>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</si>
  <si>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</si>
  <si>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</si>
  <si>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</si>
  <si>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</si>
  <si>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</si>
  <si>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</si>
  <si>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</si>
  <si>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</si>
  <si>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</si>
  <si>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</si>
  <si>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</si>
  <si>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</si>
  <si>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</si>
  <si>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</si>
  <si>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</si>
  <si>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</si>
  <si>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</si>
  <si>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</si>
  <si>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</si>
  <si>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</si>
  <si>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</si>
  <si>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</si>
  <si>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</si>
  <si>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</si>
  <si>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</si>
  <si>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</si>
  <si>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</si>
  <si>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</si>
  <si>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</si>
  <si>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</si>
  <si>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</si>
  <si>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</si>
  <si>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</si>
  <si>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</si>
  <si>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</si>
  <si>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</si>
  <si>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</si>
  <si>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</si>
  <si>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</si>
  <si>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</si>
  <si>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</si>
  <si>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</si>
  <si>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</si>
  <si>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</si>
  <si>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</si>
  <si>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</si>
  <si>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</si>
  <si>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</si>
  <si>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</si>
  <si>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</si>
  <si>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</si>
  <si>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</si>
  <si>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</si>
  <si>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</si>
  <si>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</si>
  <si>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</si>
  <si>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</si>
  <si>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</si>
  <si>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</si>
  <si>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</si>
  <si>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</si>
  <si>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</si>
  <si>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</si>
  <si>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</si>
  <si>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</si>
  <si>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</si>
  <si>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</si>
  <si>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</si>
  <si>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</si>
  <si>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</si>
  <si>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</si>
  <si>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</si>
  <si>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</si>
  <si>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</si>
  <si>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</si>
  <si>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</si>
  <si>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</si>
  <si>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</si>
  <si>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</si>
  <si>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</si>
  <si>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</si>
  <si>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</si>
  <si>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</si>
  <si>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</si>
  <si>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</si>
  <si>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</si>
  <si>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</si>
  <si>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</si>
  <si>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</si>
  <si>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</si>
  <si>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</si>
  <si>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</si>
  <si>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</si>
  <si>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</si>
  <si>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</si>
  <si>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</si>
  <si>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</si>
  <si>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</si>
  <si>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</si>
  <si>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</si>
  <si>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</si>
  <si>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</si>
  <si>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</si>
  <si>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</si>
  <si>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</si>
  <si>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</si>
  <si>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</si>
  <si>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</si>
  <si>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</si>
  <si>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</si>
  <si>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</si>
  <si>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</si>
  <si>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</si>
  <si>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</si>
  <si>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</si>
  <si>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</si>
  <si>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</si>
  <si>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</si>
  <si>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</si>
  <si>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</si>
  <si>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</si>
  <si>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</si>
  <si>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</si>
  <si>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</si>
  <si>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</si>
  <si>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</si>
  <si>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</si>
  <si>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</si>
  <si>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</si>
  <si>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</si>
  <si>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</si>
  <si>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</si>
  <si>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</si>
  <si>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</si>
  <si>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</si>
  <si>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</si>
  <si>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</si>
  <si>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</si>
  <si>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</si>
  <si>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</si>
  <si>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</si>
  <si>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</si>
  <si>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</si>
  <si>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</si>
  <si>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</si>
  <si>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</si>
  <si>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</si>
  <si>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</si>
  <si>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</si>
  <si>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</si>
  <si>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</si>
  <si>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</si>
  <si>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</si>
  <si>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</si>
  <si>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</si>
  <si>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</si>
  <si>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</si>
  <si>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</si>
  <si>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</si>
  <si>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</si>
  <si>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</si>
  <si>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</si>
  <si>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</si>
  <si>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</si>
  <si>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</si>
  <si>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</si>
  <si>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</si>
  <si>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</si>
  <si>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</si>
  <si>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</si>
  <si>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</si>
  <si>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</si>
  <si>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</si>
  <si>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</si>
  <si>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</si>
  <si>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</si>
  <si>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</si>
  <si>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</si>
  <si>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</si>
  <si>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</si>
  <si>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</si>
  <si>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</si>
  <si>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</si>
  <si>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</si>
  <si>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</si>
  <si>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</si>
  <si>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</si>
  <si>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</si>
  <si>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</si>
  <si>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</si>
  <si>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</si>
  <si>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</si>
  <si>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</si>
  <si>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</si>
  <si>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</si>
  <si>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</si>
  <si>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</si>
  <si>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</si>
  <si>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</si>
  <si>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</si>
  <si>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</si>
  <si>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</si>
  <si>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</si>
  <si>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</si>
  <si>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</si>
  <si>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</si>
  <si>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</si>
  <si>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</si>
  <si>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</si>
  <si>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</si>
  <si>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</si>
  <si>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</si>
  <si>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</si>
  <si>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</si>
  <si>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</si>
  <si>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</si>
  <si>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</si>
  <si>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</si>
  <si>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</si>
  <si>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</si>
  <si>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</si>
  <si>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</si>
  <si>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</si>
  <si>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</si>
  <si>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</si>
  <si>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</si>
  <si>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</si>
  <si>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</si>
  <si>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</si>
  <si>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</si>
  <si>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</si>
  <si>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</si>
  <si>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</si>
  <si>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</si>
  <si>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</si>
  <si>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</si>
  <si>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</si>
  <si>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</si>
  <si>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</si>
  <si>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</si>
  <si>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</si>
  <si>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</si>
  <si>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</si>
  <si>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</si>
  <si>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</si>
  <si>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</si>
  <si>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</si>
  <si>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</si>
  <si>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</si>
  <si>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</si>
  <si>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</si>
  <si>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</si>
  <si>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</si>
  <si>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</si>
  <si>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</si>
  <si>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</si>
  <si>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</si>
  <si>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</si>
  <si>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</si>
  <si>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</si>
  <si>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</si>
  <si>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</si>
  <si>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</si>
  <si>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</si>
  <si>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</si>
  <si>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</si>
  <si>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</si>
  <si>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</si>
  <si>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</si>
  <si>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</si>
  <si>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</si>
  <si>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</si>
  <si>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</si>
  <si>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</si>
  <si>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</si>
  <si>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</si>
  <si>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</si>
  <si>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</si>
  <si>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</si>
  <si>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</si>
  <si>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</si>
  <si>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</si>
  <si>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</si>
  <si>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</si>
  <si>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</si>
  <si>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</si>
  <si>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</si>
  <si>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</si>
  <si>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</si>
  <si>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</si>
  <si>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</si>
  <si>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</si>
  <si>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</si>
  <si>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</si>
  <si>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</si>
  <si>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</si>
  <si>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</si>
  <si>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</si>
  <si>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</si>
  <si>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</si>
  <si>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</si>
  <si>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</si>
  <si>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</si>
  <si>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</si>
  <si>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</si>
  <si>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</si>
  <si>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</si>
  <si>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</si>
  <si>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</si>
  <si>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</si>
  <si>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</si>
  <si>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</si>
  <si>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</si>
  <si>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</si>
  <si>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</si>
  <si>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</si>
  <si>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</si>
  <si>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</si>
  <si>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</si>
  <si>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</si>
  <si>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</si>
  <si>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</si>
  <si>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</si>
  <si>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</si>
  <si>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</si>
  <si>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</si>
  <si>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</si>
  <si>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</si>
  <si>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</si>
  <si>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</si>
  <si>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</si>
  <si>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</si>
  <si>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</si>
  <si>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</si>
  <si>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</si>
  <si>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</si>
  <si>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</si>
  <si>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</si>
  <si>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</si>
  <si>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</si>
  <si>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</si>
  <si>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</si>
  <si>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</si>
  <si>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</si>
  <si>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</si>
  <si>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</si>
  <si>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</si>
  <si>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</si>
  <si>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</si>
  <si>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</si>
  <si>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</si>
  <si>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</si>
  <si>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</si>
  <si>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</si>
  <si>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</si>
  <si>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</si>
  <si>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</si>
  <si>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</si>
  <si>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</si>
  <si>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</si>
  <si>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</si>
  <si>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</si>
  <si>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</si>
  <si>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</si>
  <si>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</si>
  <si>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</si>
  <si>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</si>
  <si>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</si>
  <si>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</si>
  <si>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</si>
  <si>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</si>
  <si>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</si>
  <si>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</si>
  <si>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</si>
  <si>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</si>
  <si>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</si>
  <si>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</si>
  <si>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</si>
  <si>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</si>
  <si>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</si>
  <si>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</si>
  <si>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</si>
  <si>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</si>
  <si>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</si>
  <si>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</si>
  <si>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</si>
  <si>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</si>
  <si>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</si>
  <si>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</si>
  <si>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</si>
  <si>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</si>
  <si>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</si>
  <si>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</si>
  <si>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</si>
  <si>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</si>
  <si>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</si>
  <si>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</si>
  <si>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</si>
  <si>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</si>
  <si>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</si>
  <si>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</si>
  <si>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</si>
  <si>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</si>
  <si>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</si>
  <si>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</si>
  <si>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</si>
  <si>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</si>
  <si>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</si>
  <si>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</si>
  <si>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</si>
  <si>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</si>
  <si>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</si>
  <si>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</si>
  <si>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</si>
  <si>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</si>
  <si>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</si>
  <si>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</si>
  <si>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</si>
  <si>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</si>
  <si>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</si>
  <si>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</si>
  <si>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</si>
  <si>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</si>
  <si>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</si>
  <si>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</si>
  <si>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</si>
  <si>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</si>
  <si>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</si>
  <si>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</si>
  <si>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</si>
  <si>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</si>
  <si>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</si>
  <si>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</si>
  <si>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</si>
  <si>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</si>
  <si>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</si>
  <si>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</si>
  <si>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</si>
  <si>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</si>
  <si>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</si>
  <si>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</si>
  <si>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</si>
  <si>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</si>
  <si>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</si>
  <si>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</si>
  <si>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</si>
  <si>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</si>
  <si>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</si>
  <si>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</si>
  <si>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</si>
  <si>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</si>
  <si>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</si>
  <si>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</si>
  <si>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</si>
  <si>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</si>
  <si>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</si>
  <si>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</si>
  <si>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</si>
  <si>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</si>
  <si>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</si>
  <si>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</si>
  <si>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</si>
  <si>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</si>
  <si>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</si>
  <si>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</si>
  <si>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</si>
  <si>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</si>
  <si>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</si>
  <si>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</si>
  <si>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</si>
  <si>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</si>
  <si>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</si>
  <si>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</si>
  <si>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</si>
  <si>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</si>
  <si>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</si>
  <si>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</si>
  <si>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</si>
  <si>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</si>
  <si>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</si>
  <si>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</si>
  <si>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</si>
  <si>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</si>
  <si>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</si>
  <si>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</si>
  <si>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</si>
  <si>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</si>
  <si>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</si>
  <si>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</si>
  <si>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</si>
  <si>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</si>
  <si>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</si>
  <si>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</si>
  <si>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</si>
  <si>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</si>
  <si>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</si>
  <si>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</si>
  <si>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</si>
  <si>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</si>
  <si>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</si>
  <si>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</si>
  <si>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</si>
  <si>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</si>
  <si>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</si>
  <si>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</si>
  <si>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</si>
  <si>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</si>
  <si>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</si>
  <si>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</si>
  <si>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</si>
  <si>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</si>
  <si>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</si>
  <si>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</si>
  <si>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</si>
  <si>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</si>
  <si>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</si>
  <si>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</si>
  <si>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</si>
  <si>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</si>
  <si>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</si>
  <si>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</si>
  <si>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</si>
  <si>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</si>
  <si>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</si>
  <si>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</si>
  <si>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</si>
  <si>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</si>
  <si>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</si>
  <si>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</si>
  <si>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</si>
  <si>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</si>
  <si>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</si>
  <si>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</si>
  <si>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</si>
  <si>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</si>
  <si>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</si>
  <si>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</si>
  <si>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</si>
  <si>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</si>
  <si>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</si>
  <si>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</si>
  <si>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</si>
  <si>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</si>
  <si>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</si>
  <si>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</si>
  <si>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</si>
  <si>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</si>
  <si>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</si>
  <si>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</si>
  <si>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</si>
  <si>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</si>
  <si>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</si>
  <si>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</si>
  <si>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</si>
  <si>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</si>
  <si>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</si>
  <si>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</si>
  <si>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</si>
  <si>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</si>
  <si>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</si>
  <si>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</si>
  <si>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</si>
  <si>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</si>
  <si>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</si>
  <si>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</si>
  <si>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</si>
  <si>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</si>
  <si>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</si>
  <si>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</si>
  <si>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</si>
  <si>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</si>
  <si>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</si>
  <si>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</si>
  <si>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</si>
  <si>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</si>
  <si>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</si>
  <si>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</si>
  <si>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</si>
  <si>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</si>
  <si>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</si>
  <si>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</si>
  <si>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</si>
  <si>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</si>
  <si>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</si>
  <si>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</si>
  <si>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</si>
  <si>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</si>
  <si>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</si>
  <si>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</si>
  <si>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</si>
  <si>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</si>
  <si>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</si>
  <si>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</si>
  <si>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</si>
  <si>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</si>
  <si>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</si>
  <si>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</si>
  <si>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</si>
  <si>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</si>
  <si>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</si>
  <si>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</si>
  <si>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</si>
  <si>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</si>
  <si>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</si>
  <si>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</si>
  <si>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</si>
  <si>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</si>
  <si>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</si>
  <si>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</si>
  <si>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</si>
  <si>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</si>
  <si>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</si>
  <si>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</si>
  <si>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</si>
  <si>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</si>
  <si>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</si>
  <si>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</si>
  <si>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</si>
  <si>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</si>
  <si>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</si>
  <si>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</si>
  <si>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</si>
  <si>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</si>
  <si>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</si>
  <si>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</si>
  <si>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</si>
  <si>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</si>
  <si>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</si>
  <si>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</si>
  <si>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</si>
  <si>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</si>
  <si>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</si>
  <si>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</si>
  <si>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</si>
  <si>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</si>
  <si>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</si>
  <si>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</si>
  <si>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</si>
  <si>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</si>
  <si>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</si>
  <si>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</si>
  <si>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</si>
  <si>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</si>
  <si>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</si>
  <si>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</si>
  <si>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</si>
  <si>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</si>
  <si>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</si>
  <si>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</si>
  <si>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</si>
  <si>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</si>
  <si>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</si>
  <si>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</si>
  <si>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</si>
  <si>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</si>
  <si>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</si>
  <si>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</si>
  <si>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</si>
  <si>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</si>
  <si>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</si>
  <si>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</si>
  <si>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</si>
  <si>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</si>
  <si>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</si>
  <si>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</si>
  <si>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</si>
  <si>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</si>
  <si>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</si>
  <si>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</si>
  <si>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</si>
  <si>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</si>
  <si>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</si>
  <si>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</si>
  <si>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</si>
  <si>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</si>
  <si>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</si>
  <si>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</si>
  <si>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</si>
  <si>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</si>
  <si>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</si>
  <si>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</si>
  <si>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</si>
  <si>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</si>
  <si>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</si>
  <si>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</si>
  <si>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</si>
  <si>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</si>
  <si>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</si>
  <si>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</si>
  <si>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</si>
  <si>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</si>
  <si>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</si>
  <si>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</si>
  <si>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</si>
  <si>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</si>
  <si>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</si>
  <si>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</si>
  <si>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</si>
  <si>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</si>
  <si>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</si>
  <si>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</si>
  <si>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</si>
  <si>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</si>
  <si>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</si>
  <si>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</si>
  <si>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</si>
  <si>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</si>
  <si>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</si>
  <si>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</si>
  <si>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</si>
  <si>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</si>
  <si>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</si>
  <si>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</si>
  <si>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</si>
  <si>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</si>
  <si>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</si>
  <si>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</si>
  <si>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</si>
  <si>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</si>
  <si>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</si>
  <si>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</si>
  <si>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</si>
  <si>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</si>
  <si>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</si>
  <si>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</si>
  <si>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</si>
  <si>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</si>
  <si>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</si>
  <si>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</si>
  <si>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</si>
  <si>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</si>
  <si>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</si>
  <si>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</si>
  <si>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</si>
  <si>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</si>
  <si>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</si>
  <si>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</si>
  <si>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</si>
  <si>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</si>
  <si>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</si>
  <si>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</si>
  <si>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</si>
  <si>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</si>
  <si>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</si>
  <si>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</si>
  <si>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</si>
  <si>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</si>
  <si>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</si>
  <si>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</si>
  <si>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</si>
  <si>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</si>
  <si>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</si>
  <si>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</si>
  <si>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</si>
  <si>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</si>
  <si>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</si>
  <si>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</si>
  <si>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</si>
  <si>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</si>
  <si>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</si>
  <si>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</si>
  <si>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</si>
  <si>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</si>
  <si>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</si>
  <si>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</si>
  <si>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</si>
  <si>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</si>
  <si>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</si>
  <si>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</si>
  <si>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</si>
  <si>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</si>
  <si>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</si>
  <si>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</si>
  <si>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</si>
  <si>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</si>
  <si>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</si>
  <si>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</si>
  <si>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</si>
  <si>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</si>
  <si>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</si>
  <si>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</si>
  <si>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</si>
  <si>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</si>
  <si>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</si>
  <si>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</si>
  <si>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</si>
  <si>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</si>
  <si>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</si>
  <si>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</si>
  <si>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</si>
  <si>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</si>
  <si>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</si>
  <si>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</si>
  <si>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</si>
  <si>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</si>
  <si>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</si>
  <si>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</si>
  <si>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</si>
  <si>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</si>
  <si>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</si>
  <si>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</si>
  <si>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</si>
  <si>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</si>
  <si>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</si>
  <si>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</si>
  <si>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</si>
  <si>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</si>
  <si>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</si>
  <si>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</si>
  <si>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</si>
  <si>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</si>
  <si>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</si>
  <si>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</si>
  <si>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</si>
  <si>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</si>
  <si>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</si>
  <si>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</si>
  <si>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</si>
  <si>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</si>
  <si>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</si>
  <si>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</si>
  <si>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</si>
  <si>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</si>
  <si>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</si>
  <si>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</si>
  <si>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</si>
  <si>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</si>
  <si>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</si>
  <si>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</si>
  <si>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</si>
  <si>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</si>
  <si>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</si>
  <si>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</si>
  <si>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</si>
  <si>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</si>
  <si>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</si>
  <si>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</si>
  <si>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</si>
  <si>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</si>
  <si>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</si>
  <si>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</si>
  <si>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</si>
  <si>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</si>
  <si>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</si>
  <si>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</si>
  <si>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</si>
  <si>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</si>
  <si>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</si>
  <si>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</si>
  <si>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</si>
  <si>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</si>
  <si>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</si>
  <si>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</si>
  <si>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</si>
  <si>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</si>
  <si>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</si>
  <si>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</si>
  <si>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</si>
  <si>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</si>
  <si>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</si>
  <si>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</si>
  <si>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</si>
  <si>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</si>
  <si>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</si>
  <si>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</si>
  <si>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</si>
  <si>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</si>
  <si>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</si>
  <si>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</si>
  <si>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</si>
  <si>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</si>
  <si>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</si>
  <si>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</si>
  <si>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</si>
  <si>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</si>
  <si>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</si>
  <si>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</si>
  <si>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</si>
  <si>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</si>
  <si>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</si>
  <si>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</si>
  <si>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</si>
  <si>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</si>
  <si>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</si>
  <si>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</si>
  <si>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</si>
  <si>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</si>
  <si>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</si>
  <si>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</si>
  <si>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</si>
  <si>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</si>
  <si>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</si>
  <si>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</si>
  <si>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</si>
  <si>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</si>
  <si>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</si>
  <si>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</si>
  <si>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</si>
  <si>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</si>
  <si>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</si>
  <si>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</si>
  <si>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</si>
  <si>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</si>
  <si>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</si>
  <si>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</si>
  <si>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</si>
  <si>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</si>
  <si>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</si>
  <si>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</si>
  <si>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</si>
  <si>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</si>
  <si>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</si>
  <si>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</si>
  <si>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</si>
  <si>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</si>
  <si>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</si>
  <si>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</si>
  <si>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</si>
  <si>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</si>
  <si>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</si>
  <si>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</si>
  <si>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</si>
  <si>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</si>
  <si>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</si>
  <si>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</si>
  <si>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</si>
  <si>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</si>
  <si>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</si>
  <si>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</si>
  <si>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</si>
  <si>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</si>
  <si>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</si>
  <si>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</si>
  <si>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</si>
  <si>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</si>
  <si>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</si>
  <si>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</si>
  <si>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</si>
  <si>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</si>
  <si>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</si>
  <si>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</si>
  <si>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</si>
  <si>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</si>
  <si>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</si>
  <si>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</si>
  <si>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</si>
  <si>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</si>
  <si>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</si>
  <si>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</si>
  <si>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</si>
  <si>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</si>
  <si>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</si>
  <si>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</si>
  <si>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</si>
  <si>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</si>
  <si>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</si>
  <si>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</si>
  <si>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</si>
  <si>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</si>
  <si>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</si>
  <si>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</si>
  <si>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</si>
  <si>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</si>
  <si>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</si>
  <si>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</si>
  <si>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</si>
  <si>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</si>
  <si>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</si>
  <si>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</si>
  <si>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</si>
  <si>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</si>
  <si>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</si>
  <si>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</si>
  <si>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</si>
  <si>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</si>
  <si>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</si>
  <si>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</si>
  <si>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</si>
  <si>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</si>
  <si>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</si>
  <si>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</si>
  <si>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</si>
  <si>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</si>
  <si>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</si>
  <si>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</si>
  <si>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</si>
  <si>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</si>
  <si>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</si>
  <si>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</si>
  <si>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</si>
  <si>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</si>
  <si>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</si>
  <si>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</si>
  <si>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</si>
  <si>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</si>
  <si>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</si>
  <si>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</si>
  <si>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</si>
  <si>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</si>
  <si>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</si>
  <si>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</si>
  <si>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</si>
  <si>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</si>
  <si>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</si>
  <si>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</si>
  <si>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</si>
  <si>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</si>
  <si>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</si>
  <si>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</si>
  <si>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</si>
  <si>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</si>
  <si>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</si>
  <si>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</si>
  <si>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</si>
  <si>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</si>
  <si>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</si>
  <si>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</si>
  <si>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</si>
  <si>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</si>
  <si>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</si>
  <si>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</si>
  <si>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</si>
  <si>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</si>
  <si>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</si>
  <si>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</si>
  <si>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</si>
  <si>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</si>
  <si>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</si>
  <si>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</si>
  <si>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</si>
  <si>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</si>
  <si>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</si>
  <si>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</si>
  <si>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</si>
  <si>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</si>
  <si>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</si>
  <si>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</si>
  <si>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</si>
  <si>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</si>
  <si>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</si>
  <si>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</si>
  <si>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</si>
  <si>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</si>
  <si>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</si>
  <si>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</si>
  <si>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</si>
  <si>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</si>
  <si>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</si>
  <si>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</si>
  <si>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</si>
  <si>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</si>
  <si>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</si>
  <si>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</si>
  <si>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</si>
  <si>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</si>
  <si>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</si>
  <si>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</si>
  <si>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</si>
  <si>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</si>
  <si>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</si>
  <si>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</si>
  <si>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</si>
  <si>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</si>
  <si>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</si>
  <si>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</si>
  <si>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</si>
  <si>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</si>
  <si>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</si>
  <si>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</si>
  <si>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</si>
  <si>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</si>
  <si>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</si>
  <si>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</si>
  <si>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</si>
  <si>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</si>
  <si>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</si>
  <si>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</si>
  <si>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</si>
  <si>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</si>
  <si>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</si>
  <si>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</si>
  <si>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</si>
  <si>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</si>
  <si>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</si>
  <si>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</si>
  <si>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</si>
  <si>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</si>
  <si>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</si>
  <si>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</si>
  <si>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</si>
  <si>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</si>
  <si>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</si>
  <si>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</si>
  <si>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</si>
  <si>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</si>
  <si>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</si>
  <si>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</si>
  <si>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</si>
  <si>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</si>
  <si>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</si>
  <si>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</si>
  <si>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</si>
  <si>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</si>
  <si>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</si>
  <si>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</si>
  <si>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</si>
  <si>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</si>
  <si>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</si>
  <si>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</si>
  <si>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</si>
  <si>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</si>
  <si>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</si>
  <si>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</si>
  <si>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</si>
  <si>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</si>
  <si>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</si>
  <si>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</si>
  <si>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</si>
  <si>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</si>
  <si>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</si>
  <si>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</si>
  <si>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</si>
  <si>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</si>
  <si>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</si>
  <si>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</si>
  <si>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</si>
  <si>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</si>
  <si>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</si>
  <si>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</si>
  <si>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</si>
  <si>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</si>
  <si>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</si>
  <si>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</si>
  <si>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</si>
  <si>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</si>
  <si>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</si>
  <si>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</si>
  <si>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</si>
  <si>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</si>
  <si>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</si>
  <si>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</si>
  <si>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</si>
  <si>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</si>
  <si>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</si>
  <si>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</si>
  <si>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</si>
  <si>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</si>
  <si>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</si>
  <si>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</si>
  <si>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</si>
  <si>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</si>
  <si>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</si>
  <si>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</si>
  <si>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</si>
  <si>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</si>
  <si>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</si>
  <si>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</si>
  <si>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</si>
  <si>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</si>
  <si>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</si>
  <si>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</si>
  <si>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</si>
  <si>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</si>
  <si>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</si>
  <si>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</si>
  <si>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</si>
  <si>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</si>
  <si>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</si>
  <si>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</si>
  <si>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</si>
  <si>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</si>
  <si>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</si>
  <si>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</si>
  <si>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</si>
  <si>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</si>
  <si>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</si>
  <si>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</si>
  <si>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</si>
  <si>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</si>
  <si>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</si>
  <si>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</si>
  <si>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</si>
  <si>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</si>
  <si>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</si>
  <si>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</si>
  <si>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</si>
  <si>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</si>
  <si>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</si>
  <si>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</si>
  <si>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</si>
  <si>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</si>
  <si>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</si>
  <si>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</si>
  <si>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</si>
  <si>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</si>
  <si>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</si>
  <si>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</si>
  <si>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</si>
  <si>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</si>
  <si>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</si>
  <si>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</si>
  <si>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</si>
  <si>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</si>
  <si>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</si>
  <si>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</si>
  <si>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</si>
  <si>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</si>
  <si>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</si>
  <si>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</si>
  <si>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</si>
  <si>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</si>
  <si>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</si>
  <si>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</si>
  <si>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</si>
  <si>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</si>
  <si>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</si>
  <si>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</si>
  <si>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</si>
  <si>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</si>
  <si>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</si>
  <si>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</si>
  <si>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</si>
  <si>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</si>
  <si>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</si>
  <si>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</si>
  <si>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</si>
  <si>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</si>
  <si>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</si>
  <si>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</si>
  <si>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</si>
  <si>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</si>
  <si>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</si>
  <si>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</si>
  <si>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</si>
  <si>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</si>
  <si>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</si>
  <si>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</si>
  <si>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</si>
  <si>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</si>
  <si>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</si>
  <si>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</si>
  <si>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</si>
  <si>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</si>
  <si>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</si>
  <si>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</si>
  <si>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</si>
  <si>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</si>
  <si>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</si>
  <si>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</si>
  <si>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</si>
  <si>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</si>
  <si>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</si>
  <si>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</si>
  <si>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</si>
  <si>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</si>
  <si>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</si>
  <si>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</si>
  <si>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</si>
  <si>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</si>
  <si>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</si>
  <si>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</si>
  <si>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</si>
  <si>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</si>
  <si>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</si>
  <si>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</si>
  <si>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</si>
  <si>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</si>
  <si>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</si>
  <si>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</si>
  <si>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</si>
  <si>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</si>
  <si>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</si>
  <si>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</si>
  <si>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</si>
  <si>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</si>
  <si>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</si>
  <si>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</si>
  <si>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</si>
  <si>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</si>
  <si>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</si>
  <si>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</si>
  <si>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</si>
  <si>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</si>
  <si>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</si>
  <si>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</si>
  <si>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</si>
  <si>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</si>
  <si>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</si>
  <si>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</si>
  <si>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</si>
  <si>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</si>
  <si>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</si>
  <si>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</si>
  <si>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</si>
  <si>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</si>
  <si>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</si>
  <si>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</si>
  <si>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</si>
  <si>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</si>
  <si>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</si>
  <si>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</si>
  <si>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</si>
  <si>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</si>
  <si>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</si>
  <si>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</si>
  <si>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</si>
  <si>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</si>
  <si>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</si>
  <si>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</si>
  <si>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</si>
  <si>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</si>
  <si>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</si>
  <si>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</si>
  <si>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</si>
  <si>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</si>
  <si>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</si>
  <si>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</si>
  <si>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</si>
  <si>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</si>
  <si>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</si>
  <si>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</si>
  <si>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</si>
  <si>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</si>
  <si>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</si>
  <si>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</si>
  <si>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</si>
  <si>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</si>
  <si>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</si>
  <si>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</si>
  <si>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</si>
  <si>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</si>
  <si>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</si>
  <si>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</si>
  <si>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</si>
  <si>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</si>
  <si>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</si>
  <si>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</si>
  <si>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</si>
  <si>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</si>
  <si>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</si>
  <si>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</si>
  <si>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</si>
  <si>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</si>
  <si>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</si>
  <si>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</si>
  <si>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</si>
  <si>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</si>
  <si>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</si>
  <si>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</si>
  <si>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</si>
  <si>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</si>
  <si>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</si>
  <si>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</si>
  <si>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</si>
  <si>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</si>
  <si>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</si>
  <si>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</si>
  <si>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</si>
  <si>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</si>
  <si>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</si>
  <si>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</si>
  <si>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</si>
  <si>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</si>
  <si>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</si>
  <si>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</si>
  <si>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</si>
  <si>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</si>
  <si>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</si>
  <si>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</si>
  <si>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</si>
  <si>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</si>
  <si>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</si>
  <si>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</si>
  <si>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</si>
  <si>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</si>
  <si>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</si>
  <si>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</si>
  <si>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</si>
  <si>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</si>
  <si>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</si>
  <si>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</si>
  <si>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</si>
  <si>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</si>
  <si>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</si>
  <si>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</si>
  <si>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</si>
  <si>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</si>
  <si>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</si>
  <si>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</si>
  <si>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</si>
  <si>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</si>
  <si>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</si>
  <si>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</si>
  <si>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</si>
  <si>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</si>
  <si>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</si>
  <si>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</si>
  <si>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</si>
  <si>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</si>
  <si>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</si>
  <si>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</si>
  <si>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</si>
  <si>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</si>
  <si>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</si>
  <si>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</si>
  <si>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</si>
  <si>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</si>
  <si>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</si>
  <si>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</si>
  <si>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</si>
  <si>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</si>
  <si>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</si>
  <si>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</si>
  <si>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</si>
  <si>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</si>
  <si>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</si>
  <si>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</si>
  <si>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</si>
  <si>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</si>
  <si>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</si>
  <si>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</si>
  <si>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</si>
  <si>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</si>
  <si>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</si>
  <si>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</si>
  <si>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</si>
  <si>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</si>
  <si>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</si>
  <si>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</si>
  <si>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</si>
  <si>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</si>
  <si>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</si>
  <si>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</si>
  <si>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</si>
  <si>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</si>
  <si>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</si>
  <si>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</si>
  <si>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</si>
  <si>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</si>
  <si>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</si>
  <si>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</si>
  <si>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</si>
  <si>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</si>
  <si>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</si>
  <si>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</si>
  <si>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</si>
  <si>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</si>
  <si>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</si>
  <si>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</si>
  <si>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</si>
  <si>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</si>
  <si>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</si>
  <si>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</si>
  <si>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</si>
  <si>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</si>
  <si>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</si>
  <si>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</si>
  <si>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</si>
  <si>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</si>
  <si>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</si>
  <si>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</si>
  <si>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</si>
  <si>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</si>
  <si>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</si>
  <si>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</si>
  <si>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</si>
  <si>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</si>
  <si>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</si>
  <si>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</si>
  <si>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</si>
  <si>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</si>
  <si>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</si>
  <si>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</si>
  <si>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</si>
  <si>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</si>
  <si>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</si>
  <si>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</si>
  <si>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</si>
  <si>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</si>
  <si>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</si>
  <si>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</si>
  <si>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</si>
  <si>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</si>
  <si>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</si>
  <si>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</si>
  <si>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</si>
  <si>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</si>
  <si>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</si>
  <si>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</si>
  <si>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</si>
  <si>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</si>
  <si>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</si>
  <si>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</si>
  <si>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</si>
  <si>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</si>
  <si>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</si>
  <si>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</si>
  <si>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</si>
  <si>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</si>
  <si>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</si>
  <si>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</si>
  <si>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</si>
  <si>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</si>
  <si>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</si>
  <si>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</si>
  <si>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</si>
  <si>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</si>
  <si>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</si>
  <si>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</si>
  <si>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</si>
  <si>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</si>
  <si>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</si>
  <si>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</si>
  <si>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</si>
  <si>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</si>
  <si>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</si>
  <si>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</si>
  <si>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</si>
  <si>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</si>
  <si>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</si>
  <si>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</si>
  <si>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</si>
  <si>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</si>
  <si>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</si>
  <si>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</si>
  <si>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</si>
  <si>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</si>
  <si>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</si>
  <si>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</si>
  <si>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</si>
  <si>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</si>
  <si>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</si>
  <si>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</si>
  <si>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</si>
  <si>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</si>
  <si>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</si>
  <si>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</si>
  <si>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</si>
  <si>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</si>
  <si>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</si>
  <si>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</si>
  <si>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</si>
  <si>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</si>
  <si>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</si>
  <si>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</si>
  <si>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</si>
  <si>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</si>
  <si>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</si>
  <si>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</si>
  <si>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</si>
  <si>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</si>
  <si>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</si>
  <si>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</si>
  <si>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</si>
  <si>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</si>
  <si>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</si>
  <si>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</si>
  <si>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</si>
  <si>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</si>
  <si>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</si>
  <si>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</si>
  <si>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</si>
  <si>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</si>
  <si>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</si>
  <si>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</si>
  <si>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</si>
  <si>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</si>
  <si>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</si>
  <si>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</si>
  <si>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</si>
  <si>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</si>
  <si>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</si>
  <si>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</si>
  <si>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</si>
  <si>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</si>
  <si>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</si>
  <si>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</si>
  <si>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</si>
  <si>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</si>
  <si>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</si>
  <si>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</si>
  <si>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</si>
  <si>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</si>
  <si>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</si>
  <si>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</si>
  <si>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</si>
  <si>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</si>
  <si>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</si>
  <si>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</si>
  <si>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</si>
  <si>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</si>
  <si>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</si>
  <si>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</si>
  <si>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</si>
  <si>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</si>
  <si>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</si>
  <si>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</si>
  <si>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</si>
  <si>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</si>
  <si>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</si>
  <si>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</si>
  <si>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</si>
  <si>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</si>
  <si>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</si>
  <si>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</si>
  <si>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</si>
  <si>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</si>
  <si>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</si>
  <si>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</si>
  <si>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</si>
  <si>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</si>
  <si>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</si>
  <si>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</si>
  <si>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</si>
  <si>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</si>
  <si>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</si>
  <si>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</si>
  <si>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</si>
  <si>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</si>
  <si>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</si>
  <si>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</si>
  <si>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</si>
  <si>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</si>
  <si>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</si>
  <si>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</si>
  <si>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</si>
  <si>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</si>
  <si>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</si>
  <si>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</si>
  <si>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</si>
  <si>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</si>
  <si>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</si>
  <si>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</si>
  <si>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</si>
  <si>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</si>
  <si>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</si>
  <si>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</si>
  <si>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</si>
  <si>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</si>
  <si>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</si>
  <si>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</si>
  <si>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</si>
  <si>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</si>
  <si>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</si>
  <si>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</si>
  <si>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</si>
  <si>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</si>
  <si>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</si>
  <si>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</si>
  <si>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</si>
  <si>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</si>
  <si>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</si>
  <si>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</si>
  <si>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</si>
  <si>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</si>
  <si>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</si>
  <si>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</si>
  <si>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</si>
  <si>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</si>
  <si>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</si>
  <si>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</si>
  <si>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</si>
  <si>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</si>
  <si>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</si>
  <si>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</si>
  <si>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</si>
  <si>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</si>
  <si>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</si>
  <si>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</si>
  <si>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</si>
  <si>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</si>
  <si>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</si>
  <si>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</si>
  <si>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</si>
  <si>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</si>
  <si>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</si>
  <si>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</si>
  <si>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</si>
  <si>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</si>
  <si>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</si>
  <si>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</si>
  <si>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</si>
  <si>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</si>
  <si>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</si>
  <si>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</si>
  <si>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</si>
  <si>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</si>
  <si>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</si>
  <si>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</si>
  <si>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</si>
  <si>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</si>
  <si>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</si>
  <si>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</si>
  <si>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</si>
  <si>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</si>
  <si>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</si>
  <si>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</si>
  <si>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</si>
  <si>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</si>
  <si>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</si>
  <si>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</si>
  <si>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</si>
  <si>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</si>
  <si>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</si>
  <si>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</si>
  <si>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</si>
  <si>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</si>
  <si>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</si>
  <si>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</si>
  <si>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</si>
  <si>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</si>
  <si>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</si>
  <si>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</si>
  <si>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</si>
  <si>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</si>
  <si>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</si>
  <si>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</si>
  <si>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</si>
  <si>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</si>
  <si>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</si>
  <si>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</si>
  <si>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</si>
  <si>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</si>
  <si>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</si>
  <si>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</si>
  <si>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</si>
  <si>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</si>
  <si>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</si>
  <si>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</si>
  <si>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</si>
  <si>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</si>
  <si>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</si>
  <si>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</si>
  <si>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</si>
  <si>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</si>
  <si>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</si>
  <si>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</si>
  <si>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</si>
  <si>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</si>
  <si>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</si>
  <si>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</si>
  <si>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</si>
  <si>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</si>
  <si>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</si>
  <si>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</si>
  <si>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</si>
  <si>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</si>
  <si>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</si>
  <si>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</si>
  <si>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</si>
  <si>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</si>
  <si>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</si>
  <si>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</si>
  <si>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</si>
  <si>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</si>
  <si>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</si>
  <si>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</si>
  <si>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</si>
  <si>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</si>
  <si>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</si>
  <si>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</si>
  <si>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</si>
  <si>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</si>
  <si>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</si>
  <si>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</si>
  <si>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</si>
  <si>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</si>
  <si>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</si>
  <si>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</si>
  <si>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</si>
  <si>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</si>
  <si>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</si>
  <si>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</si>
  <si>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</si>
  <si>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</si>
  <si>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</si>
  <si>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</si>
  <si>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</si>
  <si>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</si>
  <si>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</si>
  <si>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</si>
  <si>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</si>
  <si>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</si>
  <si>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</si>
  <si>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</si>
  <si>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</si>
  <si>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</si>
  <si>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</si>
  <si>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</si>
  <si>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</si>
  <si>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</si>
  <si>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</si>
  <si>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</si>
  <si>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</si>
  <si>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</si>
  <si>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</si>
  <si>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</si>
  <si>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</si>
  <si>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</si>
  <si>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</si>
  <si>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</si>
  <si>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</si>
  <si>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</si>
  <si>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</si>
  <si>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</si>
  <si>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</si>
  <si>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</si>
  <si>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</si>
  <si>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</si>
  <si>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</si>
  <si>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</si>
  <si>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</si>
  <si>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</si>
  <si>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</si>
  <si>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</si>
  <si>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</si>
  <si>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</si>
  <si>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</si>
  <si>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</si>
  <si>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</si>
  <si>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</si>
  <si>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</si>
  <si>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</si>
  <si>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</si>
  <si>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</si>
  <si>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</si>
  <si>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</si>
  <si>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</si>
  <si>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</si>
  <si>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</si>
  <si>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</si>
  <si>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</si>
  <si>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</si>
  <si>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</si>
  <si>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</si>
  <si>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</si>
  <si>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</si>
  <si>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</si>
  <si>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</si>
  <si>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</si>
  <si>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</si>
  <si>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</si>
  <si>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</si>
  <si>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</si>
  <si>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</si>
  <si>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</si>
  <si>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</si>
  <si>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</si>
  <si>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</si>
  <si>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</si>
  <si>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</si>
  <si>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</si>
  <si>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</si>
  <si>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</si>
  <si>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</si>
  <si>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</si>
  <si>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</si>
  <si>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</si>
  <si>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</si>
  <si>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</si>
  <si>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</si>
  <si>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</si>
  <si>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</si>
  <si>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</si>
  <si>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</si>
  <si>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</si>
  <si>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</si>
  <si>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</si>
  <si>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</si>
  <si>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</si>
  <si>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</si>
  <si>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</si>
  <si>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</si>
  <si>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</si>
  <si>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</si>
  <si>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</si>
  <si>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</si>
  <si>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</si>
  <si>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</si>
  <si>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</si>
  <si>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</si>
  <si>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</si>
  <si>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</si>
  <si>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</si>
  <si>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</si>
  <si>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</si>
  <si>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</si>
  <si>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</si>
  <si>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</si>
  <si>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</si>
  <si>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</si>
  <si>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</si>
  <si>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</si>
  <si>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</si>
  <si>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</si>
  <si>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</si>
  <si>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</si>
  <si>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</si>
  <si>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</si>
  <si>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</si>
  <si>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</si>
  <si>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</si>
  <si>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</si>
  <si>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</si>
  <si>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</si>
  <si>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</si>
  <si>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</si>
  <si>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</si>
  <si>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</si>
  <si>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</si>
  <si>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</si>
  <si>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</si>
  <si>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</si>
  <si>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</si>
  <si>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</si>
  <si>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</si>
  <si>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</si>
  <si>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</si>
  <si>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</si>
  <si>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</si>
  <si>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</si>
  <si>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</si>
  <si>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</si>
  <si>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</si>
  <si>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</si>
  <si>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</si>
  <si>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</si>
  <si>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</si>
  <si>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</si>
  <si>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</si>
  <si>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</si>
  <si>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</si>
  <si>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</si>
  <si>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</si>
  <si>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</si>
  <si>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</si>
  <si>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</si>
  <si>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</si>
  <si>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</si>
  <si>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</si>
  <si>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</si>
  <si>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</si>
  <si>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</si>
  <si>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</si>
  <si>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</si>
  <si>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</si>
  <si>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</si>
  <si>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</si>
  <si>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</si>
  <si>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</si>
  <si>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</si>
  <si>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</si>
  <si>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</si>
  <si>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</si>
  <si>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</si>
  <si>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</si>
  <si>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</si>
  <si>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</si>
  <si>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</si>
  <si>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</si>
  <si>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</si>
  <si>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</si>
  <si>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</si>
  <si>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</si>
  <si>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</si>
  <si>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</si>
  <si>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</si>
  <si>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</si>
  <si>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</si>
  <si>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</si>
  <si>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</si>
  <si>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</si>
  <si>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</si>
  <si>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</si>
  <si>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</si>
  <si>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</si>
  <si>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</si>
  <si>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</si>
  <si>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</si>
  <si>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</si>
  <si>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</si>
  <si>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</si>
  <si>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</si>
  <si>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</si>
  <si>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</si>
  <si>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</si>
  <si>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</si>
  <si>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</si>
  <si>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</si>
  <si>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</si>
  <si>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</si>
  <si>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</si>
  <si>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</si>
  <si>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</si>
  <si>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</si>
  <si>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</si>
  <si>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</si>
  <si>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</si>
  <si>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</si>
  <si>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</si>
  <si>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</si>
  <si>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</si>
  <si>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</si>
  <si>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</si>
  <si>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</si>
  <si>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</si>
  <si>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</si>
  <si>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</si>
  <si>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</si>
  <si>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</si>
  <si>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</si>
  <si>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</si>
  <si>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</si>
  <si>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</si>
  <si>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</si>
  <si>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</si>
  <si>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</si>
  <si>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</si>
  <si>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</si>
  <si>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</si>
  <si>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</si>
  <si>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</si>
  <si>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</si>
  <si>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</si>
  <si>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</si>
  <si>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</si>
  <si>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</si>
  <si>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</si>
  <si>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</si>
  <si>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</si>
  <si>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</si>
  <si>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</si>
  <si>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</si>
  <si>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</si>
  <si>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</si>
  <si>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</si>
  <si>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</si>
  <si>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</si>
  <si>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</si>
  <si>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</si>
  <si>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</si>
  <si>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</si>
  <si>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</si>
  <si>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</si>
  <si>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</si>
  <si>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</si>
  <si>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</si>
  <si>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</si>
  <si>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</si>
  <si>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</si>
  <si>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</si>
  <si>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</si>
  <si>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</si>
  <si>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</si>
  <si>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</si>
  <si>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</si>
  <si>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</si>
  <si>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</si>
  <si>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</si>
  <si>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</si>
  <si>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</si>
  <si>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</si>
  <si>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</si>
  <si>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</si>
  <si>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</si>
  <si>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</si>
  <si>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</si>
  <si>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</si>
  <si>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</si>
  <si>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</si>
  <si>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</si>
  <si>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</si>
  <si>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</si>
  <si>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</si>
  <si>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</si>
  <si>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</si>
  <si>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</si>
  <si>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</si>
  <si>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</si>
  <si>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</si>
  <si>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</si>
  <si>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</si>
  <si>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</si>
  <si>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</si>
  <si>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</si>
  <si>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</si>
  <si>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</si>
  <si>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</si>
  <si>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</si>
  <si>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</si>
  <si>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</si>
  <si>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</si>
  <si>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</si>
  <si>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</si>
  <si>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</si>
  <si>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</si>
  <si>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</si>
  <si>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</si>
  <si>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</si>
  <si>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</si>
  <si>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</si>
  <si>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</si>
  <si>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</si>
  <si>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</si>
  <si>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</si>
  <si>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</si>
  <si>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</si>
  <si>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</si>
  <si>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</si>
  <si>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</si>
  <si>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</si>
  <si>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</si>
  <si>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</si>
  <si>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</si>
  <si>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</si>
  <si>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</si>
  <si>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</si>
  <si>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</si>
  <si>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</si>
  <si>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</si>
  <si>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</si>
  <si>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</si>
  <si>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</si>
  <si>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</si>
  <si>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</si>
  <si>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</si>
  <si>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</si>
  <si>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</si>
  <si>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</si>
  <si>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</si>
  <si>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</si>
  <si>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</si>
  <si>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</si>
  <si>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</si>
  <si>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</si>
  <si>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</si>
  <si>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</si>
  <si>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</si>
  <si>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</si>
  <si>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</si>
  <si>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</si>
  <si>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</si>
  <si>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</si>
  <si>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</si>
  <si>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</si>
  <si>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</si>
  <si>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</si>
  <si>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</si>
  <si>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</si>
  <si>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</si>
  <si>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</si>
  <si>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</si>
  <si>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</si>
  <si>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</si>
  <si>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</si>
  <si>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</si>
  <si>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</si>
  <si>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</si>
  <si>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</si>
  <si>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</si>
  <si>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</si>
  <si>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</si>
  <si>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</si>
  <si>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</si>
  <si>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</si>
  <si>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</si>
  <si>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</si>
  <si>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</si>
  <si>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</si>
  <si>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</si>
  <si>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</si>
  <si>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</si>
  <si>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</si>
  <si>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</si>
  <si>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</si>
  <si>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</si>
  <si>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</si>
  <si>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</si>
  <si>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</si>
  <si>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</si>
  <si>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</si>
  <si>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</si>
  <si>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</si>
  <si>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</si>
  <si>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</si>
  <si>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</si>
  <si>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</si>
  <si>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</si>
  <si>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</si>
  <si>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</si>
  <si>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</si>
  <si>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</si>
  <si>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</si>
  <si>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</si>
  <si>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</si>
  <si>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</si>
  <si>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</si>
  <si>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</si>
  <si>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</si>
  <si>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</si>
  <si>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</si>
  <si>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</si>
  <si>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</si>
  <si>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</si>
  <si>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</si>
  <si>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</si>
  <si>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</si>
  <si>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</si>
  <si>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</si>
  <si>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</si>
  <si>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</si>
  <si>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</si>
  <si>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</si>
  <si>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</si>
  <si>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</si>
  <si>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</si>
  <si>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</si>
  <si>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</si>
  <si>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</si>
  <si>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</si>
  <si>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</si>
  <si>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</si>
  <si>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</si>
  <si>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</si>
  <si>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</si>
  <si>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</si>
  <si>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</si>
  <si>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</si>
  <si>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</si>
  <si>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</si>
  <si>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</si>
  <si>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</si>
  <si>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</si>
  <si>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</si>
  <si>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</si>
  <si>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</si>
  <si>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</si>
  <si>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</si>
  <si>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</si>
  <si>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</si>
  <si>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</si>
  <si>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</si>
  <si>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</si>
  <si>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</si>
  <si>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</si>
  <si>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</si>
  <si>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</si>
  <si>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</si>
  <si>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</si>
  <si>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</si>
  <si>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</si>
  <si>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</si>
  <si>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</si>
  <si>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</si>
  <si>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</si>
  <si>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</si>
  <si>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</si>
  <si>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</si>
  <si>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</si>
  <si>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</si>
  <si>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</si>
  <si>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</si>
  <si>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</si>
  <si>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</si>
  <si>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</si>
  <si>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</si>
  <si>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</si>
  <si>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</si>
  <si>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</si>
  <si>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</si>
  <si>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</si>
  <si>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</si>
  <si>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</si>
  <si>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</si>
  <si>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</si>
  <si>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</si>
  <si>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</si>
  <si>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</si>
  <si>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</si>
  <si>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</si>
  <si>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</si>
  <si>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</si>
  <si>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</si>
  <si>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</si>
  <si>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</si>
  <si>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</si>
  <si>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</si>
  <si>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</si>
  <si>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</si>
  <si>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</si>
  <si>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</si>
  <si>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</si>
  <si>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</si>
  <si>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</si>
  <si>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</si>
  <si>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</si>
  <si>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</si>
  <si>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</si>
  <si>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</si>
  <si>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</si>
  <si>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</si>
  <si>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</si>
  <si>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</si>
  <si>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</si>
  <si>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</si>
  <si>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</si>
  <si>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</si>
  <si>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</si>
  <si>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</si>
  <si>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</si>
  <si>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</si>
  <si>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</si>
  <si>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</si>
  <si>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</si>
  <si>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</si>
  <si>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</si>
  <si>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</si>
  <si>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</si>
  <si>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</si>
  <si>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</si>
  <si>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</si>
  <si>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</si>
  <si>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</si>
  <si>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</si>
  <si>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</si>
  <si>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</si>
  <si>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</si>
  <si>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</si>
  <si>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</si>
  <si>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</si>
  <si>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</si>
  <si>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</si>
  <si>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</si>
  <si>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</si>
  <si>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</si>
  <si>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</si>
  <si>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</si>
  <si>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</si>
  <si>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</si>
  <si>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</si>
  <si>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</si>
  <si>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</si>
  <si>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</si>
  <si>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</si>
  <si>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</si>
  <si>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</si>
  <si>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</si>
  <si>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</si>
  <si>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</si>
  <si>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</si>
  <si>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</si>
  <si>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</si>
  <si>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</si>
  <si>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</si>
  <si>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</si>
  <si>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</si>
  <si>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</si>
  <si>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</si>
  <si>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</si>
  <si>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</si>
  <si>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</si>
  <si>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</si>
  <si>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</si>
  <si>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</si>
  <si>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</si>
  <si>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</si>
  <si>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</si>
  <si>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</si>
  <si>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</si>
  <si>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</si>
  <si>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</si>
  <si>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</si>
  <si>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</si>
  <si>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</si>
  <si>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</si>
  <si>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</si>
  <si>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</si>
  <si>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</si>
  <si>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</si>
  <si>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</si>
  <si>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</si>
  <si>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</si>
  <si>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</si>
  <si>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</si>
  <si>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</si>
  <si>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</si>
  <si>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</si>
  <si>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</si>
  <si>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</si>
  <si>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</si>
  <si>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</si>
  <si>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</si>
  <si>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</si>
  <si>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</si>
  <si>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</si>
  <si>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</si>
  <si>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</si>
  <si>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</si>
  <si>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</si>
  <si>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</si>
  <si>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</si>
  <si>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</si>
  <si>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</si>
  <si>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</si>
  <si>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</si>
  <si>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</si>
  <si>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</si>
  <si>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</si>
  <si>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</si>
  <si>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</si>
  <si>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</si>
  <si>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</si>
  <si>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</si>
  <si>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</si>
  <si>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</si>
  <si>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</si>
  <si>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</si>
  <si>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</si>
  <si>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</si>
  <si>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</si>
  <si>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</si>
  <si>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</si>
  <si>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</si>
  <si>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</si>
  <si>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</si>
  <si>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</si>
  <si>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</si>
  <si>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</si>
  <si>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</si>
  <si>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</si>
  <si>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</si>
  <si>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</si>
  <si>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</si>
  <si>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</si>
  <si>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</si>
  <si>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</si>
  <si>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</si>
  <si>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</si>
  <si>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</si>
  <si>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</si>
  <si>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</si>
  <si>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</si>
  <si>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</si>
  <si>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</si>
  <si>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</si>
  <si>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</si>
  <si>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</si>
  <si>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</si>
  <si>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</si>
  <si>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</si>
  <si>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</si>
  <si>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</si>
  <si>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</si>
  <si>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</si>
  <si>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</si>
  <si>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</si>
  <si>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</si>
  <si>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</si>
  <si>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</si>
  <si>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</si>
  <si>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</si>
  <si>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</si>
  <si>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</si>
  <si>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</si>
  <si>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</si>
  <si>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</si>
  <si>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</si>
  <si>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</si>
  <si>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</si>
  <si>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</si>
  <si>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</si>
  <si>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</si>
  <si>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</si>
  <si>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</si>
  <si>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</si>
  <si>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</si>
  <si>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</si>
  <si>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</si>
  <si>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</si>
  <si>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</si>
  <si>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</si>
  <si>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</si>
  <si>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</si>
  <si>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</si>
  <si>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</si>
  <si>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</si>
  <si>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</si>
  <si>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</si>
  <si>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</si>
  <si>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</si>
  <si>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</si>
  <si>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</si>
  <si>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</si>
  <si>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</si>
  <si>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</si>
  <si>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</si>
  <si>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</si>
  <si>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</si>
  <si>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</si>
  <si>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</si>
  <si>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</si>
  <si>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</si>
  <si>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</si>
  <si>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</si>
  <si>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</si>
  <si>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</si>
  <si>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</si>
  <si>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</si>
  <si>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</si>
  <si>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</si>
  <si>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</si>
  <si>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</si>
  <si>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</si>
  <si>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</si>
  <si>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</si>
  <si>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</si>
  <si>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</si>
  <si>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</si>
  <si>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</si>
  <si>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</si>
  <si>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</si>
  <si>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</si>
  <si>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</si>
  <si>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</si>
  <si>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</si>
  <si>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</si>
  <si>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</si>
  <si>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</si>
  <si>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</si>
  <si>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</si>
  <si>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</si>
  <si>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</si>
  <si>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</si>
  <si>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</si>
  <si>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</si>
  <si>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</si>
  <si>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</si>
  <si>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</si>
  <si>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</si>
  <si>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</si>
  <si>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</si>
  <si>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</si>
  <si>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</si>
  <si>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</si>
  <si>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</si>
  <si>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</si>
  <si>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</si>
  <si>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</si>
  <si>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</si>
  <si>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</si>
  <si>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</si>
  <si>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</si>
  <si>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</si>
  <si>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</si>
  <si>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</si>
  <si>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</si>
  <si>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</si>
  <si>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</si>
  <si>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</si>
  <si>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</si>
  <si>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</si>
  <si>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</si>
  <si>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</si>
  <si>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</si>
  <si>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</si>
  <si>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</si>
  <si>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</si>
  <si>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</si>
  <si>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</si>
  <si>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</si>
  <si>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</si>
  <si>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</si>
  <si>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</si>
  <si>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</si>
  <si>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</si>
  <si>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</si>
  <si>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</si>
  <si>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</si>
  <si>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</si>
  <si>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</si>
  <si>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</si>
  <si>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</si>
  <si>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</si>
  <si>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</si>
  <si>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</si>
  <si>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</si>
  <si>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</si>
  <si>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</si>
  <si>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</si>
  <si>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</si>
  <si>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</si>
  <si>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</si>
  <si>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</si>
  <si>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</si>
  <si>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</si>
  <si>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</si>
  <si>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</si>
  <si>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</si>
  <si>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</si>
  <si>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</si>
  <si>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</si>
  <si>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</si>
  <si>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</si>
  <si>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</si>
  <si>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</si>
  <si>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</si>
  <si>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</si>
  <si>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</si>
  <si>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</si>
  <si>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</si>
  <si>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</si>
  <si>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</si>
  <si>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</si>
  <si>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</si>
  <si>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</si>
  <si>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</si>
  <si>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</si>
  <si>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</si>
  <si>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</si>
  <si>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</si>
  <si>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</si>
  <si>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</si>
  <si>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</si>
  <si>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</si>
  <si>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</si>
  <si>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</si>
  <si>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</si>
  <si>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</si>
  <si>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</si>
  <si>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</si>
  <si>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</si>
  <si>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</si>
  <si>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</si>
  <si>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</si>
  <si>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</si>
  <si>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</si>
  <si>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</si>
  <si>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</si>
  <si>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</si>
  <si>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</si>
  <si>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</si>
  <si>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</si>
  <si>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</si>
  <si>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</si>
  <si>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</si>
  <si>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</si>
  <si>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</si>
  <si>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</si>
  <si>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</si>
  <si>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</si>
  <si>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</si>
  <si>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</si>
  <si>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</si>
  <si>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</si>
  <si>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</si>
  <si>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</si>
  <si>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</si>
  <si>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</si>
  <si>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</si>
  <si>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</si>
  <si>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</si>
  <si>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</si>
  <si>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</si>
  <si>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</si>
  <si>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</si>
  <si>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</si>
  <si>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</si>
  <si>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</si>
  <si>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</si>
  <si>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</si>
  <si>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</si>
  <si>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</si>
  <si>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</si>
  <si>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</si>
  <si>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</si>
  <si>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</si>
  <si>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</si>
  <si>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</si>
  <si>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</si>
  <si>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</si>
  <si>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</si>
  <si>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</si>
  <si>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</si>
  <si>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</si>
  <si>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</si>
  <si>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</si>
  <si>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</si>
  <si>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</si>
  <si>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</si>
  <si>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</si>
  <si>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</si>
  <si>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</si>
  <si>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</si>
  <si>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</si>
  <si>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</si>
  <si>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</si>
  <si>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</si>
  <si>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</si>
  <si>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</si>
  <si>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</si>
  <si>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</si>
  <si>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</si>
  <si>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</si>
  <si>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</si>
  <si>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</si>
  <si>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</si>
  <si>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</si>
  <si>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</si>
  <si>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</si>
  <si>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</si>
  <si>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</si>
  <si>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</si>
  <si>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</si>
  <si>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</si>
  <si>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</si>
  <si>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</si>
  <si>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</si>
  <si>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</si>
  <si>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</si>
  <si>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</si>
  <si>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</si>
  <si>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</si>
  <si>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</si>
  <si>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</si>
  <si>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</si>
  <si>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</si>
  <si>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</si>
  <si>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</si>
  <si>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</si>
  <si>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</si>
  <si>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</si>
  <si>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</si>
  <si>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</si>
  <si>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</si>
  <si>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</si>
  <si>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</si>
  <si>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</si>
  <si>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</si>
  <si>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</si>
  <si>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</si>
  <si>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</si>
  <si>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</si>
  <si>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</si>
  <si>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</si>
  <si>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</si>
  <si>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</si>
  <si>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</si>
  <si>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</si>
  <si>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</si>
  <si>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</si>
  <si>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</si>
  <si>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</si>
  <si>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</si>
  <si>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</si>
  <si>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</si>
  <si>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</si>
  <si>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</si>
  <si>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</si>
  <si>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</si>
  <si>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</si>
  <si>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</si>
  <si>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</si>
  <si>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</si>
  <si>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</si>
  <si>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</si>
  <si>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</si>
  <si>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</si>
  <si>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</si>
  <si>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</si>
  <si>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</si>
  <si>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</si>
  <si>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</si>
  <si>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</si>
  <si>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</si>
  <si>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</si>
  <si>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</si>
  <si>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</si>
  <si>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</si>
  <si>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</si>
  <si>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</si>
  <si>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</si>
  <si>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</si>
  <si>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</si>
  <si>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</si>
  <si>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</si>
  <si>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</si>
  <si>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</si>
  <si>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</si>
  <si>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</si>
  <si>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</si>
  <si>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</si>
  <si>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</si>
  <si>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</si>
  <si>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</si>
  <si>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</si>
  <si>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</si>
  <si>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</si>
  <si>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</si>
  <si>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</si>
  <si>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</si>
  <si>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</si>
  <si>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</si>
  <si>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</si>
  <si>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</si>
  <si>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</si>
  <si>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</si>
  <si>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</si>
  <si>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</si>
  <si>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</si>
  <si>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</si>
  <si>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</si>
  <si>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</si>
  <si>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</si>
  <si>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</si>
  <si>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</si>
  <si>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</si>
  <si>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</si>
  <si>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</si>
  <si>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</si>
  <si>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</si>
  <si>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</si>
  <si>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</si>
  <si>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</si>
  <si>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</si>
  <si>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</si>
  <si>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</si>
  <si>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</si>
  <si>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</si>
  <si>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</si>
  <si>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</si>
  <si>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</si>
  <si>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</si>
  <si>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</si>
  <si>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</si>
  <si>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</si>
  <si>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</si>
  <si>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</si>
  <si>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</si>
  <si>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</si>
  <si>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</si>
  <si>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</si>
  <si>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</si>
  <si>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</si>
  <si>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</si>
  <si>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</si>
  <si>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</si>
  <si>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</si>
  <si>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</si>
  <si>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</si>
  <si>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</si>
  <si>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</si>
  <si>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</si>
  <si>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</si>
  <si>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</si>
  <si>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</si>
  <si>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</si>
  <si>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</si>
  <si>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</si>
  <si>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</si>
  <si>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</si>
  <si>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</si>
  <si>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</si>
  <si>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</si>
  <si>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</si>
  <si>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</si>
  <si>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</si>
  <si>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</si>
  <si>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</si>
  <si>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</si>
  <si>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</si>
  <si>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</si>
  <si>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</si>
  <si>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</si>
  <si>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</si>
  <si>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</si>
  <si>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</si>
  <si>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</si>
  <si>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</si>
  <si>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</si>
  <si>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</si>
  <si>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</si>
  <si>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</si>
  <si>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</si>
  <si>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</si>
  <si>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</si>
  <si>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</si>
  <si>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</si>
  <si>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</si>
  <si>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</si>
  <si>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</si>
  <si>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</si>
  <si>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</si>
  <si>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</si>
  <si>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</si>
  <si>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</si>
  <si>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</si>
  <si>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</si>
  <si>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</si>
  <si>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</si>
  <si>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</si>
  <si>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</si>
  <si>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</si>
  <si>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</si>
  <si>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</si>
  <si>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</si>
  <si>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</si>
  <si>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</si>
  <si>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</si>
  <si>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</si>
  <si>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</si>
  <si>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</si>
  <si>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</si>
  <si>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</si>
  <si>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</si>
  <si>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</si>
  <si>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</si>
  <si>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</si>
  <si>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</si>
  <si>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</si>
  <si>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</si>
  <si>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</si>
  <si>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</si>
  <si>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</si>
  <si>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</si>
  <si>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</si>
  <si>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</si>
  <si>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</si>
  <si>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</si>
  <si>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</si>
  <si>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</si>
  <si>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</si>
  <si>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</si>
  <si>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</si>
  <si>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</si>
  <si>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</si>
  <si>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</si>
  <si>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</si>
  <si>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</si>
  <si>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</si>
  <si>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</si>
  <si>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</si>
  <si>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</si>
  <si>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</si>
  <si>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</si>
  <si>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</si>
  <si>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</si>
  <si>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</si>
  <si>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</si>
  <si>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</si>
  <si>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</si>
  <si>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</si>
  <si>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</si>
  <si>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</si>
  <si>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</si>
  <si>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</si>
  <si>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</si>
  <si>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</si>
  <si>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</si>
  <si>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</si>
  <si>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</si>
  <si>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</si>
  <si>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</si>
  <si>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</si>
  <si>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</si>
  <si>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</si>
  <si>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</si>
  <si>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</si>
  <si>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</si>
  <si>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</si>
  <si>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</si>
  <si>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</si>
  <si>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</si>
  <si>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</si>
  <si>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</si>
  <si>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</si>
  <si>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</si>
  <si>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</si>
  <si>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</si>
  <si>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</si>
  <si>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</si>
  <si>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</si>
  <si>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</si>
  <si>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</si>
  <si>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</si>
  <si>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</si>
  <si>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</si>
  <si>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</si>
  <si>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</si>
  <si>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</si>
  <si>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</si>
  <si>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</si>
  <si>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</si>
  <si>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</si>
  <si>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</si>
  <si>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</si>
  <si>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</si>
  <si>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</si>
  <si>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</si>
  <si>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</si>
  <si>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</si>
  <si>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</si>
  <si>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</si>
  <si>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</si>
  <si>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</si>
  <si>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</si>
  <si>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</si>
  <si>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</si>
  <si>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</si>
  <si>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</si>
  <si>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</si>
  <si>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</si>
  <si>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</si>
  <si>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</si>
  <si>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</si>
  <si>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</si>
  <si>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</si>
  <si>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</si>
  <si>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</si>
  <si>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</si>
  <si>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</si>
  <si>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</si>
  <si>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</si>
  <si>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</si>
  <si>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</si>
  <si>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</si>
  <si>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</si>
  <si>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</si>
  <si>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</si>
  <si>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</si>
  <si>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</si>
  <si>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</si>
  <si>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</si>
  <si>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</si>
  <si>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</si>
  <si>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</si>
  <si>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</si>
  <si>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</si>
  <si>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</si>
  <si>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</si>
  <si>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</si>
  <si>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</si>
  <si>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</si>
  <si>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</si>
  <si>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</si>
  <si>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</si>
  <si>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</si>
  <si>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</si>
  <si>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</si>
  <si>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</si>
  <si>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</si>
  <si>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</si>
  <si>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</si>
  <si>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</si>
  <si>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</si>
  <si>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</si>
  <si>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</si>
  <si>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</si>
  <si>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</si>
  <si>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</si>
  <si>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</si>
  <si>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</si>
  <si>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</si>
  <si>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</si>
  <si>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</si>
  <si>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</si>
  <si>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</si>
  <si>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</si>
  <si>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</si>
  <si>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</si>
  <si>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</si>
  <si>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</si>
  <si>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</si>
  <si>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</si>
  <si>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</si>
  <si>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</si>
  <si>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</si>
  <si>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</si>
  <si>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</si>
  <si>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</si>
  <si>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</si>
  <si>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</si>
  <si>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</si>
  <si>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</si>
  <si>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</si>
  <si>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</si>
  <si>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</si>
  <si>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</si>
  <si>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</si>
  <si>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</si>
  <si>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</si>
  <si>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</si>
  <si>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</si>
  <si>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</si>
  <si>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</si>
  <si>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</si>
  <si>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</si>
  <si>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</si>
  <si>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</si>
  <si>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</si>
  <si>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</si>
  <si>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</si>
  <si>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</si>
  <si>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</si>
  <si>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</si>
  <si>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</si>
  <si>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</si>
  <si>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</si>
  <si>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</si>
  <si>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</si>
  <si>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</si>
  <si>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</si>
  <si>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</si>
  <si>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</si>
  <si>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</si>
  <si>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</si>
  <si>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</si>
  <si>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</si>
  <si>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</si>
  <si>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</si>
  <si>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</si>
  <si>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</si>
  <si>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</si>
  <si>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</si>
  <si>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</si>
  <si>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</si>
  <si>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</si>
  <si>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</si>
  <si>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</si>
  <si>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</si>
  <si>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</si>
  <si>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</si>
  <si>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</si>
  <si>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</si>
  <si>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</si>
  <si>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</si>
  <si>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</si>
  <si>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</si>
  <si>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</si>
  <si>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</si>
  <si>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</si>
  <si>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</si>
  <si>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</si>
  <si>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</si>
  <si>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</si>
  <si>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</si>
  <si>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</si>
  <si>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</si>
  <si>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</si>
  <si>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</si>
  <si>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</si>
  <si>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</si>
  <si>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</si>
  <si>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</si>
  <si>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</si>
  <si>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</si>
  <si>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</si>
  <si>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</si>
  <si>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</si>
  <si>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</si>
  <si>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</si>
  <si>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</si>
  <si>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</si>
  <si>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</si>
  <si>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</si>
  <si>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</si>
  <si>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</si>
  <si>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</si>
  <si>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</si>
  <si>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</si>
  <si>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</si>
  <si>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</si>
  <si>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</si>
  <si>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</si>
  <si>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</si>
  <si>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</si>
  <si>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</si>
  <si>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</si>
  <si>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</si>
  <si>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</si>
  <si>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</si>
  <si>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</si>
  <si>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</si>
  <si>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</si>
  <si>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</si>
  <si>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</si>
  <si>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</si>
  <si>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</si>
  <si>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</si>
  <si>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</si>
  <si>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</si>
  <si>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</si>
  <si>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</si>
  <si>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</si>
  <si>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</si>
  <si>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</si>
  <si>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</si>
  <si>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</si>
  <si>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</si>
  <si>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</si>
  <si>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</si>
  <si>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</si>
  <si>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</si>
  <si>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</si>
  <si>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</si>
  <si>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</si>
  <si>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</si>
  <si>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</si>
  <si>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</si>
  <si>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</si>
  <si>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</si>
  <si>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</si>
  <si>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</si>
  <si>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</si>
  <si>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</si>
  <si>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</si>
  <si>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</si>
  <si>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</si>
  <si>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</si>
  <si>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</si>
  <si>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</si>
  <si>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</si>
  <si>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</si>
  <si>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</si>
  <si>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</si>
  <si>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</si>
  <si>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</si>
  <si>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</si>
  <si>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</si>
  <si>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</si>
  <si>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</si>
  <si>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</si>
  <si>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</si>
  <si>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</si>
  <si>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</si>
  <si>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</si>
  <si>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</si>
  <si>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</si>
  <si>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</si>
  <si>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</si>
  <si>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</si>
  <si>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</si>
  <si>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</si>
  <si>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</si>
  <si>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</si>
  <si>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</si>
  <si>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</si>
  <si>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</si>
  <si>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</si>
  <si>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</si>
  <si>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</si>
  <si>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</si>
  <si>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</si>
  <si>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</si>
  <si>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</si>
  <si>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</si>
  <si>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</si>
  <si>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</si>
  <si>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</si>
  <si>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</si>
  <si>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</si>
  <si>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</si>
  <si>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</si>
  <si>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</si>
  <si>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</si>
  <si>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</si>
  <si>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</si>
  <si>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</si>
  <si>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</si>
  <si>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</si>
  <si>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</si>
  <si>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</si>
  <si>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</si>
  <si>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</si>
  <si>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</si>
  <si>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</si>
  <si>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</si>
  <si>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</si>
  <si>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</si>
  <si>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</si>
  <si>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</si>
  <si>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</si>
  <si>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</si>
  <si>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</si>
  <si>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</si>
  <si>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</si>
  <si>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</si>
  <si>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</si>
  <si>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</si>
  <si>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</si>
  <si>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</si>
  <si>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</si>
  <si>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</si>
  <si>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</si>
  <si>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</si>
  <si>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</si>
  <si>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</si>
  <si>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</si>
  <si>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</si>
  <si>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</si>
  <si>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</si>
  <si>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</si>
  <si>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</si>
  <si>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</si>
  <si>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</si>
  <si>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</si>
  <si>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</si>
  <si>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</si>
  <si>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</si>
  <si>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</si>
  <si>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</si>
  <si>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</si>
  <si>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</si>
  <si>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</si>
  <si>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</si>
  <si>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</si>
  <si>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</si>
  <si>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</si>
  <si>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</si>
  <si>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</si>
  <si>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</si>
  <si>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</si>
  <si>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</si>
  <si>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</si>
  <si>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</si>
  <si>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</si>
  <si>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</si>
  <si>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</si>
  <si>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</si>
  <si>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</si>
  <si>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</si>
  <si>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</si>
  <si>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</si>
  <si>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</si>
  <si>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</si>
  <si>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</si>
  <si>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</si>
  <si>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</si>
  <si>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</si>
  <si>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</si>
  <si>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</si>
  <si>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</si>
  <si>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</si>
  <si>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</si>
  <si>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</si>
  <si>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</si>
  <si>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</si>
  <si>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</si>
  <si>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</si>
  <si>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</si>
  <si>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</si>
  <si>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</si>
  <si>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</si>
  <si>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</si>
  <si>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</si>
  <si>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</si>
  <si>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</si>
  <si>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</si>
  <si>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</si>
  <si>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</si>
  <si>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</si>
  <si>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</si>
  <si>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</si>
  <si>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</si>
  <si>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</si>
  <si>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</si>
  <si>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</si>
  <si>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</si>
  <si>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</si>
  <si>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</si>
  <si>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</si>
  <si>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</si>
  <si>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</si>
  <si>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</si>
  <si>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</si>
  <si>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</si>
  <si>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</si>
  <si>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</si>
  <si>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</si>
  <si>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</si>
  <si>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</si>
  <si>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</si>
  <si>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</si>
  <si>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</si>
  <si>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</si>
  <si>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</si>
  <si>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</si>
  <si>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</si>
  <si>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</si>
  <si>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</si>
  <si>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</si>
  <si>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</si>
  <si>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</si>
  <si>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</si>
  <si>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</si>
  <si>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</si>
  <si>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</si>
  <si>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</si>
  <si>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</si>
  <si>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</si>
  <si>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</si>
  <si>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</si>
  <si>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</si>
  <si>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</si>
  <si>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</si>
  <si>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</si>
  <si>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</si>
  <si>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</si>
  <si>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</si>
  <si>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</si>
  <si>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</si>
  <si>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</si>
  <si>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</si>
  <si>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</si>
  <si>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</si>
  <si>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</si>
  <si>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</si>
  <si>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</si>
  <si>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</si>
  <si>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</si>
  <si>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</si>
  <si>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</si>
  <si>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</si>
  <si>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</si>
  <si>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</si>
  <si>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</si>
  <si>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</si>
  <si>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</si>
  <si>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</si>
  <si>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</si>
  <si>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</si>
  <si>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</si>
  <si>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</si>
  <si>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</si>
  <si>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</si>
  <si>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</si>
  <si>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</si>
  <si>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</si>
  <si>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</si>
  <si>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</si>
  <si>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</si>
  <si>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</si>
  <si>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</si>
  <si>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</si>
  <si>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</si>
  <si>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</si>
  <si>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</si>
  <si>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</si>
  <si>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</si>
  <si>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</si>
  <si>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</si>
  <si>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</si>
  <si>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</si>
  <si>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</si>
  <si>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</si>
  <si>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</si>
  <si>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</si>
  <si>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</si>
  <si>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</si>
  <si>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</si>
  <si>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</si>
  <si>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</si>
  <si>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</si>
  <si>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</si>
  <si>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</si>
  <si>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</si>
  <si>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</si>
  <si>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</si>
  <si>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</si>
  <si>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</si>
  <si>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</si>
  <si>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</si>
  <si>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</si>
  <si>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</si>
  <si>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</si>
  <si>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</si>
  <si>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</si>
  <si>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</si>
  <si>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</si>
  <si>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</si>
  <si>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</si>
  <si>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</si>
  <si>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</si>
  <si>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</si>
  <si>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</si>
  <si>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</si>
  <si>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</si>
  <si>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</si>
  <si>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</si>
  <si>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</si>
  <si>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</si>
  <si>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</si>
  <si>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</si>
  <si>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</si>
  <si>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</si>
  <si>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</si>
  <si>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</si>
  <si>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</si>
  <si>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</si>
  <si>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</si>
  <si>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</si>
  <si>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</si>
  <si>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</si>
  <si>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</si>
  <si>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</si>
  <si>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</si>
  <si>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</si>
  <si>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</si>
  <si>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</si>
  <si>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</si>
  <si>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</si>
  <si>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</si>
  <si>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</si>
  <si>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</si>
  <si>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</si>
  <si>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</si>
  <si>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</si>
  <si>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</si>
  <si>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</si>
  <si>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</si>
  <si>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</si>
  <si>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</si>
  <si>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</si>
  <si>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</si>
  <si>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</si>
  <si>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</si>
  <si>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</si>
  <si>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</si>
  <si>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</si>
  <si>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</si>
  <si>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</si>
  <si>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</si>
  <si>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</si>
  <si>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</si>
  <si>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</si>
  <si>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</si>
  <si>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</si>
  <si>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</si>
  <si>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</si>
  <si>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</si>
  <si>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</si>
  <si>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</si>
  <si>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</si>
  <si>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</si>
  <si>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</si>
  <si>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</si>
  <si>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</si>
  <si>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</si>
  <si>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</si>
  <si>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</si>
  <si>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</si>
  <si>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</si>
  <si>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</si>
  <si>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</si>
  <si>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</si>
  <si>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</si>
  <si>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</si>
  <si>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</si>
  <si>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</si>
  <si>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</si>
  <si>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</si>
  <si>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</si>
  <si>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</si>
  <si>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</si>
  <si>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</si>
  <si>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</si>
  <si>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</si>
  <si>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</si>
  <si>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</si>
  <si>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</si>
  <si>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</si>
  <si>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</si>
  <si>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</si>
  <si>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</si>
  <si>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</si>
  <si>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</si>
  <si>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</si>
  <si>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</si>
  <si>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</si>
  <si>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</si>
  <si>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</si>
  <si>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</si>
  <si>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</si>
  <si>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</si>
  <si>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</si>
  <si>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</si>
  <si>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</si>
  <si>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</si>
  <si>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</si>
  <si>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</si>
  <si>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</si>
  <si>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</si>
  <si>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</si>
  <si>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</si>
  <si>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</si>
  <si>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</si>
  <si>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</si>
  <si>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</si>
  <si>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</si>
  <si>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</si>
  <si>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</si>
  <si>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</si>
  <si>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</si>
  <si>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</si>
  <si>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</si>
  <si>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</si>
  <si>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</si>
  <si>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</si>
  <si>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</si>
  <si>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</si>
  <si>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</si>
  <si>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</si>
  <si>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</si>
  <si>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</si>
  <si>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</si>
  <si>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</si>
  <si>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</si>
  <si>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</si>
  <si>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</si>
  <si>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</si>
  <si>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</si>
  <si>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</si>
  <si>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</si>
  <si>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</si>
  <si>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</si>
  <si>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</si>
  <si>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</si>
  <si>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</si>
  <si>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</si>
  <si>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</si>
  <si>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</si>
  <si>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</si>
  <si>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</si>
  <si>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</si>
  <si>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</si>
  <si>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</si>
  <si>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</si>
  <si>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</si>
  <si>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</si>
  <si>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</si>
  <si>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</si>
  <si>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</si>
  <si>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</si>
  <si>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</si>
  <si>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</si>
  <si>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</si>
  <si>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</si>
  <si>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</si>
  <si>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</si>
  <si>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</si>
  <si>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</si>
  <si>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</si>
  <si>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</si>
  <si>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</si>
  <si>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</si>
  <si>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</si>
  <si>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</si>
  <si>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</si>
  <si>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</si>
  <si>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</si>
  <si>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</si>
  <si>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</si>
  <si>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</si>
  <si>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</si>
  <si>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</si>
  <si>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</si>
  <si>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</si>
  <si>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</si>
  <si>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</si>
  <si>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</si>
  <si>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</si>
  <si>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</si>
  <si>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</si>
  <si>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</si>
  <si>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</si>
  <si>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</si>
  <si>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</si>
  <si>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</si>
  <si>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</si>
  <si>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</si>
  <si>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</si>
  <si>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</si>
  <si>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</si>
  <si>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</si>
  <si>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</si>
  <si>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</si>
  <si>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</si>
  <si>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</si>
  <si>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</si>
  <si>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</si>
  <si>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</si>
  <si>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</si>
  <si>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</si>
  <si>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</si>
  <si>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</si>
  <si>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</si>
  <si>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</si>
  <si>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</si>
  <si>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</si>
  <si>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</si>
  <si>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</si>
  <si>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</si>
  <si>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</si>
  <si>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</si>
  <si>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</si>
  <si>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</si>
  <si>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</si>
  <si>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</si>
  <si>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</si>
  <si>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</si>
  <si>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</si>
  <si>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</si>
  <si>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</si>
  <si>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</si>
  <si>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</si>
  <si>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</si>
  <si>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</si>
  <si>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</si>
  <si>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</si>
  <si>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</si>
  <si>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</si>
  <si>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</si>
  <si>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</si>
  <si>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</si>
  <si>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</si>
  <si>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</si>
  <si>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</si>
  <si>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</si>
  <si>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</si>
  <si>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</si>
  <si>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</si>
  <si>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</si>
  <si>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</si>
  <si>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</si>
  <si>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</si>
  <si>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</si>
  <si>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</si>
  <si>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</si>
  <si>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</si>
  <si>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</si>
  <si>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</si>
  <si>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</si>
  <si>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</si>
  <si>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</si>
  <si>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</si>
  <si>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</si>
  <si>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</si>
  <si>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</si>
  <si>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</si>
  <si>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</si>
  <si>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</si>
  <si>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</si>
  <si>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</si>
  <si>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</si>
  <si>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</si>
  <si>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</si>
  <si>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</si>
  <si>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</si>
  <si>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</si>
  <si>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</si>
  <si>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</si>
  <si>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</si>
  <si>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</si>
  <si>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</si>
  <si>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</si>
  <si>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</si>
  <si>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</si>
  <si>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</si>
  <si>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</si>
  <si>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</si>
  <si>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</si>
  <si>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</si>
  <si>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</si>
  <si>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</si>
  <si>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</si>
  <si>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</si>
  <si>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</si>
  <si>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</si>
  <si>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</si>
  <si>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</si>
  <si>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</si>
  <si>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</si>
  <si>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</si>
  <si>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</si>
  <si>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</si>
  <si>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</si>
  <si>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</si>
  <si>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</si>
  <si>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</si>
  <si>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</si>
  <si>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</si>
  <si>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</si>
  <si>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</si>
  <si>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</si>
  <si>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</si>
  <si>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</si>
  <si>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</si>
  <si>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</si>
  <si>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</si>
  <si>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</si>
  <si>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</si>
  <si>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</si>
  <si>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</si>
  <si>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</si>
  <si>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</si>
  <si>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</si>
  <si>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</si>
  <si>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</si>
  <si>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</si>
  <si>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</si>
  <si>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</si>
  <si>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</si>
  <si>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</si>
  <si>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</si>
  <si>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</si>
  <si>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</si>
  <si>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</si>
  <si>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</si>
  <si>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</si>
  <si>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</si>
  <si>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</si>
  <si>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</si>
  <si>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</si>
  <si>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</si>
  <si>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</si>
  <si>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</si>
  <si>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</si>
  <si>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</si>
  <si>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</si>
  <si>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</si>
  <si>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</si>
  <si>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</si>
  <si>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</si>
  <si>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</si>
  <si>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</si>
  <si>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</si>
  <si>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</si>
  <si>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</si>
  <si>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</si>
  <si>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</si>
  <si>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</si>
  <si>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</si>
  <si>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</si>
  <si>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</si>
  <si>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</si>
  <si>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</si>
  <si>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</si>
  <si>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</si>
  <si>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</si>
  <si>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</si>
  <si>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</si>
  <si>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</si>
  <si>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</si>
  <si>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</si>
  <si>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</si>
  <si>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</si>
  <si>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</si>
  <si>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</si>
  <si>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</si>
  <si>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</si>
  <si>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</si>
  <si>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</si>
  <si>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</si>
  <si>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</si>
  <si>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</si>
  <si>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</si>
  <si>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</si>
  <si>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</si>
  <si>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</si>
  <si>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</si>
  <si>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</si>
  <si>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</si>
  <si>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</si>
  <si>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</si>
  <si>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</si>
  <si>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</si>
  <si>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</si>
  <si>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</si>
  <si>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</si>
  <si>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</si>
  <si>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</si>
  <si>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</si>
  <si>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</si>
  <si>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</si>
  <si>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</si>
  <si>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</si>
  <si>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</si>
  <si>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</si>
  <si>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</si>
  <si>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</si>
  <si>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</si>
  <si>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</si>
  <si>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</si>
  <si>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</si>
  <si>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</si>
  <si>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</si>
  <si>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</si>
  <si>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</si>
  <si>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</si>
  <si>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</si>
  <si>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</si>
  <si>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</si>
  <si>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</si>
  <si>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</si>
  <si>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</si>
  <si>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</si>
  <si>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</si>
  <si>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</si>
  <si>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</si>
  <si>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</si>
  <si>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</si>
  <si>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</si>
  <si>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</si>
  <si>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</si>
  <si>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</si>
  <si>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</si>
  <si>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</si>
  <si>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</si>
  <si>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</si>
  <si>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</si>
  <si>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</si>
  <si>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</si>
  <si>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</si>
  <si>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</si>
  <si>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</si>
  <si>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</si>
  <si>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</si>
  <si>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</si>
  <si>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</si>
  <si>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</si>
  <si>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</si>
  <si>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</si>
  <si>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</si>
  <si>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</si>
  <si>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</si>
  <si>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</si>
  <si>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</si>
  <si>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</si>
  <si>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</si>
  <si>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</si>
  <si>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</si>
  <si>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</si>
  <si>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</si>
  <si>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</si>
  <si>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</si>
  <si>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</si>
  <si>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</si>
  <si>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</si>
  <si>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</si>
  <si>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</si>
  <si>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</si>
  <si>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</si>
  <si>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</si>
  <si>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</si>
  <si>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</si>
  <si>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</si>
  <si>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</si>
  <si>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</si>
  <si>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</si>
  <si>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</si>
  <si>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</si>
  <si>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</si>
  <si>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</si>
  <si>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</si>
  <si>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</si>
  <si>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</si>
  <si>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</si>
  <si>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</si>
  <si>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</si>
  <si>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</si>
  <si>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</si>
  <si>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</si>
  <si>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</si>
  <si>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</si>
  <si>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</si>
  <si>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</si>
  <si>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</si>
  <si>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</si>
  <si>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</si>
  <si>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</si>
  <si>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</si>
  <si>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</si>
  <si>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</si>
  <si>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</si>
  <si>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</si>
  <si>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</si>
  <si>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</si>
  <si>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</si>
  <si>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</si>
  <si>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</si>
  <si>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</si>
  <si>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</si>
  <si>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</si>
  <si>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</si>
  <si>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</si>
  <si>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</si>
  <si>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</si>
  <si>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</si>
  <si>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</si>
  <si>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</si>
  <si>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</si>
  <si>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</si>
  <si>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</si>
  <si>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</si>
  <si>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</si>
  <si>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</si>
  <si>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</si>
  <si>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</si>
  <si>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</si>
  <si>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</si>
  <si>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</si>
  <si>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</si>
  <si>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</si>
  <si>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</si>
  <si>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</si>
  <si>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</si>
  <si>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</si>
  <si>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</si>
  <si>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</si>
  <si>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</si>
  <si>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</si>
  <si>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</si>
  <si>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</si>
  <si>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</si>
  <si>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</si>
  <si>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</si>
  <si>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</si>
  <si>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</si>
  <si>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</si>
  <si>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</si>
  <si>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</si>
  <si>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</si>
  <si>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</si>
  <si>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</si>
  <si>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</si>
  <si>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</si>
  <si>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</si>
  <si>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</si>
  <si>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</si>
  <si>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</si>
  <si>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</si>
  <si>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</si>
  <si>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</si>
  <si>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</si>
  <si>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</si>
  <si>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</si>
  <si>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</si>
  <si>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</si>
  <si>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</si>
  <si>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</si>
  <si>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</si>
  <si>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</si>
  <si>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</si>
  <si>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</si>
  <si>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</si>
  <si>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</si>
  <si>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</si>
  <si>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</si>
  <si>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</si>
  <si>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</si>
  <si>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</si>
  <si>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</si>
  <si>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</si>
  <si>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</si>
  <si>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</si>
  <si>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</si>
  <si>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</si>
  <si>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</si>
  <si>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</si>
  <si>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</si>
  <si>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</si>
  <si>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</si>
  <si>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</si>
  <si>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</si>
  <si>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</si>
  <si>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</si>
  <si>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</si>
  <si>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</si>
  <si>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</si>
  <si>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</si>
  <si>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</si>
  <si>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</si>
  <si>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</si>
  <si>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</si>
  <si>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</si>
  <si>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</si>
  <si>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</si>
  <si>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</si>
  <si>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</si>
  <si>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</si>
  <si>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</si>
  <si>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</si>
  <si>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</si>
  <si>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</si>
  <si>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</si>
  <si>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</si>
  <si>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</si>
  <si>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</si>
  <si>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</si>
  <si>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</si>
  <si>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</si>
  <si>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</si>
  <si>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</si>
  <si>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</si>
  <si>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</si>
  <si>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</si>
  <si>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</si>
  <si>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</si>
  <si>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</si>
  <si>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</si>
  <si>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</si>
  <si>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</si>
  <si>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</si>
  <si>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</si>
  <si>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</si>
  <si>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</si>
  <si>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</si>
  <si>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</si>
  <si>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</si>
  <si>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</si>
  <si>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</si>
  <si>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</si>
  <si>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</si>
  <si>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</si>
  <si>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</si>
  <si>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</si>
  <si>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</si>
  <si>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</si>
  <si>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</si>
  <si>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</si>
  <si>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</si>
  <si>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</si>
  <si>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</si>
  <si>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</si>
  <si>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</si>
  <si>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</si>
  <si>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</si>
  <si>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</si>
  <si>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</si>
  <si>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</si>
  <si>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</si>
  <si>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</si>
  <si>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</si>
  <si>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</si>
  <si>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</si>
  <si>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</si>
  <si>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</si>
  <si>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</si>
  <si>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</si>
  <si>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</si>
  <si>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</si>
  <si>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</si>
  <si>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</si>
  <si>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</si>
  <si>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</si>
  <si>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</si>
  <si>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</si>
  <si>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</si>
  <si>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</si>
  <si>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</si>
  <si>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</si>
  <si>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</si>
  <si>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</si>
  <si>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</si>
  <si>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</si>
  <si>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</si>
  <si>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</si>
  <si>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</si>
  <si>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</si>
  <si>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</si>
  <si>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</si>
  <si>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</si>
  <si>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</si>
  <si>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</si>
  <si>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</si>
  <si>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</si>
  <si>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</si>
  <si>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</si>
  <si>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</si>
  <si>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</si>
  <si>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</si>
  <si>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</si>
  <si>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</si>
  <si>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</si>
  <si>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</si>
  <si>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</si>
  <si>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</si>
  <si>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</si>
  <si>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</si>
  <si>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</si>
  <si>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</si>
  <si>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</si>
  <si>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</si>
  <si>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</si>
  <si>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</si>
  <si>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</si>
  <si>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</si>
  <si>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</si>
  <si>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</si>
  <si>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</si>
  <si>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</si>
  <si>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</si>
  <si>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</si>
  <si>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</si>
  <si>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</si>
  <si>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</si>
  <si>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</si>
  <si>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</si>
  <si>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</si>
  <si>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</si>
  <si>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</si>
  <si>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</si>
  <si>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</si>
  <si>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</si>
  <si>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</si>
  <si>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</si>
  <si>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</si>
  <si>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</si>
  <si>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</si>
  <si>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</si>
  <si>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</si>
  <si>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</si>
  <si>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</si>
  <si>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</si>
  <si>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</si>
  <si>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</si>
  <si>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</si>
  <si>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</si>
  <si>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</si>
  <si>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</si>
  <si>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</si>
  <si>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</si>
  <si>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</si>
  <si>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</si>
  <si>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</si>
  <si>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</si>
  <si>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</si>
  <si>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</si>
  <si>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</si>
  <si>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</si>
  <si>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</si>
  <si>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</si>
  <si>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</si>
  <si>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</si>
  <si>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</si>
  <si>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</si>
  <si>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</si>
  <si>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</si>
  <si>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</si>
  <si>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</si>
  <si>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</si>
  <si>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</si>
  <si>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</si>
  <si>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</si>
  <si>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</si>
  <si>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</si>
  <si>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</si>
  <si>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</si>
  <si>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</si>
  <si>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</si>
  <si>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</si>
  <si>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</si>
  <si>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</si>
  <si>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</si>
  <si>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</si>
  <si>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</si>
  <si>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</si>
  <si>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</si>
  <si>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</si>
  <si>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</si>
  <si>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</si>
  <si>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</si>
  <si>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</si>
  <si>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</si>
  <si>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</si>
  <si>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</si>
  <si>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</si>
  <si>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</si>
  <si>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</si>
  <si>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</si>
  <si>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</si>
  <si>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</si>
  <si>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</si>
  <si>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</si>
  <si>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</si>
  <si>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</si>
  <si>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</si>
  <si>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</si>
  <si>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</si>
  <si>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</si>
  <si>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</si>
  <si>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</si>
  <si>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</si>
  <si>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</si>
  <si>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</si>
  <si>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</si>
  <si>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</si>
  <si>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</si>
  <si>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</si>
  <si>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</si>
  <si>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</si>
  <si>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</si>
  <si>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</si>
  <si>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</si>
  <si>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</si>
  <si>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</si>
  <si>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</si>
  <si>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</si>
  <si>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</si>
  <si>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</si>
  <si>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</si>
  <si>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</si>
  <si>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</si>
  <si>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</si>
  <si>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</si>
  <si>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</si>
  <si>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</si>
  <si>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</si>
  <si>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</si>
  <si>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</si>
  <si>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</si>
  <si>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</si>
  <si>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</si>
  <si>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</si>
  <si>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</si>
  <si>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</si>
  <si>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</si>
  <si>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</si>
  <si>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</si>
  <si>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</si>
  <si>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</si>
  <si>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</si>
  <si>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</si>
  <si>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</si>
  <si>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</si>
  <si>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</si>
  <si>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</si>
  <si>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</si>
  <si>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</si>
  <si>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</si>
  <si>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</si>
  <si>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</si>
  <si>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</si>
  <si>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</si>
  <si>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</si>
  <si>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</si>
  <si>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</si>
  <si>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</si>
  <si>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</si>
  <si>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</si>
  <si>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</si>
  <si>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</si>
  <si>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</si>
  <si>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</si>
  <si>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</si>
  <si>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</si>
  <si>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</si>
  <si>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</si>
  <si>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</si>
  <si>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</si>
  <si>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</si>
  <si>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</si>
  <si>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</si>
  <si>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</si>
  <si>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</si>
  <si>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</si>
  <si>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</si>
  <si>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</si>
  <si>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</si>
  <si>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</si>
  <si>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</si>
  <si>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</si>
  <si>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</si>
  <si>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</si>
  <si>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</si>
  <si>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</si>
  <si>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</si>
  <si>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</si>
  <si>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</si>
  <si>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</si>
  <si>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</si>
  <si>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</si>
  <si>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</si>
  <si>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</si>
  <si>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</si>
  <si>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</si>
  <si>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</si>
  <si>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</si>
  <si>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</si>
  <si>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</si>
  <si>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</si>
  <si>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</si>
  <si>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</si>
  <si>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</si>
  <si>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</si>
  <si>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</si>
  <si>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</si>
  <si>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</si>
  <si>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</si>
  <si>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</si>
  <si>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</si>
  <si>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</si>
  <si>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</si>
  <si>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</si>
  <si>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</si>
  <si>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</si>
  <si>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</si>
  <si>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</si>
  <si>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</si>
  <si>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</si>
  <si>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</si>
  <si>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</si>
  <si>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</si>
  <si>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</si>
  <si>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</si>
  <si>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</si>
  <si>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</si>
  <si>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</si>
  <si>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</si>
  <si>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</si>
  <si>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</si>
  <si>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</si>
  <si>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</si>
  <si>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</si>
  <si>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</si>
  <si>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</si>
  <si>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</si>
  <si>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</si>
  <si>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</si>
  <si>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</si>
  <si>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</si>
  <si>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</si>
  <si>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</si>
  <si>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</si>
  <si>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</si>
  <si>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</si>
  <si>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</si>
  <si>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</si>
  <si>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</si>
  <si>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</si>
  <si>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</si>
  <si>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</si>
  <si>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</si>
  <si>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</si>
  <si>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</si>
  <si>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</si>
  <si>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</si>
  <si>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</si>
  <si>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</si>
  <si>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</si>
  <si>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</si>
  <si>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</si>
  <si>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</si>
  <si>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</si>
  <si>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</si>
  <si>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</si>
  <si>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</si>
  <si>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</si>
  <si>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</si>
  <si>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</si>
  <si>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</si>
  <si>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</si>
  <si>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</si>
  <si>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</si>
  <si>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</si>
  <si>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</si>
  <si>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</si>
  <si>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</si>
  <si>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</si>
  <si>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</si>
  <si>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</si>
  <si>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</si>
  <si>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</si>
  <si>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</si>
  <si>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</si>
  <si>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</si>
  <si>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</si>
  <si>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</si>
  <si>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</si>
  <si>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</si>
  <si>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</si>
  <si>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</si>
  <si>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</si>
  <si>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</si>
  <si>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</si>
  <si>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</si>
  <si>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</si>
  <si>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</si>
  <si>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</si>
  <si>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</si>
  <si>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</si>
  <si>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</si>
  <si>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</si>
  <si>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</si>
  <si>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</si>
  <si>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</si>
  <si>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</si>
  <si>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</si>
  <si>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</si>
  <si>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</si>
  <si>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</si>
  <si>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</si>
  <si>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</si>
  <si>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</si>
  <si>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</si>
  <si>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</si>
  <si>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</si>
  <si>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</si>
  <si>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</si>
  <si>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</si>
  <si>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</si>
  <si>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</si>
  <si>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</si>
  <si>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</si>
  <si>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</si>
  <si>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</si>
  <si>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</si>
  <si>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</si>
  <si>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</si>
  <si>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</si>
  <si>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</si>
  <si>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</si>
  <si>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</si>
  <si>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</si>
  <si>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</si>
  <si>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</si>
  <si>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</si>
  <si>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</si>
  <si>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</si>
  <si>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</si>
  <si>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</si>
  <si>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</si>
  <si>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</si>
  <si>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</si>
  <si>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</si>
  <si>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</si>
  <si>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</si>
  <si>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</si>
  <si>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</si>
  <si>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</si>
  <si>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</si>
  <si>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</si>
  <si>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</si>
  <si>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</si>
  <si>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</si>
  <si>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</si>
  <si>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</si>
  <si>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</si>
  <si>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</si>
  <si>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</si>
  <si>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</si>
  <si>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</si>
  <si>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</si>
  <si>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</si>
  <si>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</si>
  <si>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</si>
  <si>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</si>
  <si>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</si>
  <si>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</si>
  <si>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</si>
  <si>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</si>
  <si>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</si>
  <si>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</si>
  <si>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</si>
  <si>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</si>
  <si>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</si>
  <si>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</si>
  <si>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</si>
  <si>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</si>
  <si>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</si>
  <si>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</si>
  <si>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</si>
  <si>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</si>
  <si>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</si>
  <si>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</si>
  <si>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</si>
  <si>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</si>
  <si>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</si>
  <si>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</si>
  <si>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</si>
  <si>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</si>
  <si>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</si>
  <si>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</si>
  <si>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</si>
  <si>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</si>
  <si>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</si>
  <si>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</si>
  <si>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</si>
  <si>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</si>
  <si>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</si>
  <si>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</si>
  <si>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</si>
  <si>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</si>
  <si>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</si>
  <si>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</si>
  <si>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</si>
  <si>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</si>
  <si>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</si>
  <si>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</si>
  <si>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</si>
  <si>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</si>
  <si>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</si>
  <si>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</si>
  <si>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</si>
  <si>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</si>
  <si>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</si>
  <si>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</si>
  <si>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</si>
  <si>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</si>
  <si>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</si>
  <si>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</si>
  <si>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</si>
  <si>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</si>
  <si>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</si>
  <si>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</si>
  <si>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</si>
  <si>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</si>
  <si>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</si>
  <si>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</si>
  <si>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</si>
  <si>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</si>
  <si>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</si>
  <si>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</si>
  <si>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</si>
  <si>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</si>
  <si>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</si>
  <si>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</si>
  <si>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</si>
  <si>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</si>
  <si>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</si>
  <si>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</si>
  <si>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</si>
  <si>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</si>
  <si>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</si>
  <si>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</si>
  <si>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</si>
  <si>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</si>
  <si>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</si>
  <si>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</si>
  <si>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</si>
  <si>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</si>
  <si>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</si>
  <si>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</si>
  <si>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</si>
  <si>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</si>
  <si>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</si>
  <si>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</si>
  <si>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</si>
  <si>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</si>
  <si>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</si>
  <si>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</si>
  <si>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</si>
  <si>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</si>
  <si>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</si>
  <si>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</si>
  <si>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</si>
  <si>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</si>
  <si>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</si>
  <si>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</si>
  <si>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</si>
  <si>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</si>
  <si>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</si>
  <si>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</si>
  <si>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</si>
  <si>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</si>
  <si>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</si>
  <si>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</si>
  <si>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</si>
  <si>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</si>
  <si>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</si>
  <si>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</si>
  <si>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</si>
  <si>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</si>
  <si>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</si>
  <si>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</si>
  <si>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</si>
  <si>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</si>
  <si>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</si>
  <si>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</si>
  <si>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</si>
  <si>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</si>
  <si>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</si>
  <si>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</si>
  <si>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</si>
  <si>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</si>
  <si>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</si>
  <si>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</si>
  <si>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</si>
  <si>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</si>
  <si>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</si>
  <si>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</si>
  <si>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</si>
  <si>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</si>
  <si>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</si>
  <si>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</si>
  <si>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</si>
  <si>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</si>
  <si>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</si>
  <si>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</si>
  <si>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</si>
  <si>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</si>
  <si>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</si>
  <si>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</si>
  <si>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</si>
  <si>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</si>
  <si>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</si>
  <si>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</si>
  <si>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</si>
  <si>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</si>
  <si>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</si>
  <si>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</si>
  <si>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</si>
  <si>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</si>
  <si>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</si>
  <si>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</si>
  <si>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</si>
  <si>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</si>
  <si>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</si>
  <si>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</si>
  <si>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</si>
  <si>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</si>
  <si>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</si>
  <si>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</si>
  <si>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</si>
  <si>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</si>
  <si>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</si>
  <si>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</si>
  <si>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</si>
  <si>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</si>
  <si>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</si>
  <si>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</si>
  <si>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</si>
  <si>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</si>
  <si>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</si>
  <si>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</si>
  <si>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</si>
  <si>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</si>
  <si>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</si>
  <si>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</si>
  <si>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</si>
  <si>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</si>
  <si>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</si>
  <si>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</si>
  <si>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</si>
  <si>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</si>
  <si>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</si>
  <si>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</si>
  <si>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</si>
  <si>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</si>
  <si>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</si>
  <si>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</si>
  <si>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</si>
  <si>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</si>
  <si>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</si>
  <si>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</si>
  <si>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</si>
  <si>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</si>
  <si>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</si>
  <si>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</si>
  <si>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</si>
  <si>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</si>
  <si>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</si>
  <si>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</si>
  <si>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</si>
  <si>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</si>
  <si>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</si>
  <si>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</si>
  <si>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</si>
  <si>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</si>
  <si>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</si>
  <si>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</si>
  <si>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</si>
  <si>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</si>
  <si>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</si>
  <si>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</si>
  <si>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</si>
  <si>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</si>
  <si>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</si>
  <si>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</si>
  <si>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</si>
  <si>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</si>
  <si>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</si>
  <si>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</si>
  <si>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</si>
  <si>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</si>
  <si>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</si>
  <si>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</si>
  <si>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</si>
  <si>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</si>
  <si>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</si>
  <si>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</si>
  <si>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</si>
  <si>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</si>
  <si>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</si>
  <si>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</si>
  <si>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</si>
  <si>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</si>
  <si>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</si>
  <si>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</si>
  <si>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</si>
  <si>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</si>
  <si>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</si>
  <si>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</si>
  <si>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</si>
  <si>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</si>
  <si>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</si>
  <si>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</si>
  <si>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</si>
  <si>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</si>
  <si>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</si>
  <si>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</si>
  <si>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</si>
  <si>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</si>
  <si>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</si>
  <si>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</si>
  <si>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</si>
  <si>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</si>
  <si>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</si>
  <si>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</si>
  <si>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</si>
  <si>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</si>
  <si>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</si>
  <si>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</si>
  <si>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</si>
  <si>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</si>
  <si>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</si>
  <si>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</si>
  <si>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</si>
  <si>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</si>
  <si>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</si>
  <si>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</si>
  <si>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</si>
  <si>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</si>
  <si>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</si>
  <si>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</si>
  <si>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</si>
  <si>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</si>
  <si>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</si>
  <si>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</si>
  <si>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</si>
  <si>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</si>
  <si>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</si>
  <si>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</si>
  <si>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</si>
  <si>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</si>
  <si>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</si>
  <si>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</si>
  <si>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</si>
  <si>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</si>
  <si>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</si>
  <si>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</si>
  <si>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</si>
  <si>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</si>
  <si>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</si>
  <si>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</si>
  <si>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</si>
  <si>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</si>
  <si>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</si>
  <si>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</si>
  <si>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</si>
  <si>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</si>
  <si>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</si>
  <si>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</si>
  <si>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</si>
  <si>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</si>
  <si>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</si>
  <si>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</si>
  <si>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</si>
  <si>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</si>
  <si>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</si>
  <si>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</si>
  <si>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</si>
  <si>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</si>
  <si>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</si>
  <si>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</si>
  <si>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</si>
  <si>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</si>
  <si>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</si>
  <si>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</si>
  <si>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</si>
  <si>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</si>
  <si>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</si>
  <si>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</si>
  <si>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</si>
  <si>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</si>
  <si>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</si>
  <si>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</si>
  <si>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</si>
  <si>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</si>
  <si>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</si>
  <si>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</si>
  <si>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</si>
  <si>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</si>
  <si>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</si>
  <si>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</si>
  <si>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</si>
  <si>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</si>
  <si>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</si>
  <si>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</si>
  <si>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</si>
  <si>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</si>
  <si>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</si>
  <si>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</si>
  <si>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</si>
  <si>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</si>
  <si>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</si>
  <si>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</si>
  <si>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</si>
  <si>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</si>
  <si>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</si>
  <si>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</si>
  <si>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</si>
  <si>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</si>
  <si>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</si>
  <si>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</si>
  <si>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</si>
  <si>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</si>
  <si>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</si>
  <si>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</si>
  <si>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</si>
  <si>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</si>
  <si>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</si>
  <si>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</si>
  <si>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</si>
  <si>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</si>
  <si>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</si>
  <si>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</si>
  <si>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</si>
  <si>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</si>
  <si>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</si>
  <si>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</si>
  <si>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</si>
  <si>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</si>
  <si>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</si>
  <si>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</si>
  <si>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</si>
  <si>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</si>
  <si>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</si>
  <si>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</si>
  <si>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</si>
  <si>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</si>
  <si>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</si>
  <si>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</si>
  <si>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</si>
  <si>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</si>
  <si>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</si>
  <si>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</si>
  <si>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</si>
  <si>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</si>
  <si>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</si>
  <si>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</si>
  <si>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</si>
  <si>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</si>
  <si>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</si>
  <si>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</si>
  <si>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</si>
  <si>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</si>
  <si>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</si>
  <si>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</si>
  <si>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</si>
  <si>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</si>
  <si>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</si>
  <si>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</si>
  <si>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</si>
  <si>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</si>
  <si>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</si>
  <si>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</si>
  <si>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</si>
  <si>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</si>
  <si>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</si>
  <si>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</si>
  <si>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</si>
  <si>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</si>
  <si>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</si>
  <si>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</si>
  <si>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</si>
  <si>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</si>
  <si>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</si>
  <si>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</si>
  <si>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</si>
  <si>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</si>
  <si>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</si>
  <si>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</si>
  <si>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</si>
  <si>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</si>
  <si>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</si>
  <si>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</si>
  <si>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</si>
  <si>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</si>
  <si>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</si>
  <si>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</si>
  <si>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</si>
  <si>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</si>
  <si>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</si>
  <si>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</si>
  <si>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</si>
  <si>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</si>
  <si>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</si>
  <si>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</si>
  <si>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</si>
  <si>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</si>
  <si>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</si>
  <si>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</si>
  <si>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</si>
  <si>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</si>
  <si>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</si>
  <si>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</si>
  <si>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</si>
  <si>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</si>
  <si>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</si>
  <si>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</si>
  <si>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</si>
  <si>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</si>
  <si>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</si>
  <si>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</si>
  <si>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</si>
  <si>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</si>
  <si>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</si>
  <si>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</si>
  <si>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</si>
  <si>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</si>
  <si>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</si>
  <si>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</si>
  <si>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</si>
  <si>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</si>
  <si>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</si>
  <si>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</si>
  <si>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</si>
  <si>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</si>
  <si>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</si>
  <si>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</si>
  <si>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</si>
  <si>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</si>
  <si>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</si>
  <si>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</si>
  <si>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</si>
  <si>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</si>
  <si>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</si>
  <si>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</si>
  <si>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</si>
  <si>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</si>
  <si>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</si>
  <si>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</si>
  <si>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</si>
  <si>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</si>
  <si>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</si>
  <si>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</si>
  <si>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</si>
  <si>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</si>
  <si>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</si>
  <si>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</si>
  <si>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</si>
  <si>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</si>
  <si>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</si>
  <si>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</si>
  <si>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</si>
  <si>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</si>
  <si>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</si>
  <si>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</si>
  <si>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</si>
  <si>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</si>
  <si>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</si>
  <si>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</si>
  <si>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</si>
  <si>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</si>
  <si>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</si>
  <si>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</si>
  <si>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</si>
  <si>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</si>
  <si>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</si>
  <si>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</si>
  <si>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</si>
  <si>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</si>
  <si>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</si>
  <si>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</si>
  <si>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</si>
  <si>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</si>
  <si>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</si>
  <si>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</si>
  <si>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</si>
  <si>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</si>
  <si>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</si>
  <si>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</si>
  <si>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</si>
  <si>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</si>
  <si>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</si>
  <si>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</si>
  <si>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</si>
  <si>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</si>
  <si>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</si>
  <si>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</si>
  <si>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</si>
  <si>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</si>
  <si>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</si>
  <si>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</si>
  <si>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</si>
  <si>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</si>
  <si>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</si>
  <si>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</si>
  <si>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</si>
  <si>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</si>
  <si>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</si>
  <si>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</si>
  <si>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</si>
  <si>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</si>
  <si>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</si>
  <si>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</si>
  <si>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</si>
  <si>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</si>
  <si>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</si>
  <si>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</si>
  <si>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</si>
  <si>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</si>
  <si>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</si>
  <si>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</si>
  <si>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</si>
  <si>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</si>
  <si>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</si>
  <si>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</si>
  <si>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</si>
  <si>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</si>
  <si>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</si>
  <si>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</si>
  <si>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</si>
  <si>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</si>
  <si>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</si>
  <si>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</si>
  <si>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</si>
  <si>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</si>
  <si>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</si>
  <si>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</si>
  <si>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</si>
  <si>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</si>
  <si>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</si>
  <si>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</si>
  <si>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</si>
  <si>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</si>
  <si>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</si>
  <si>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</si>
  <si>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</si>
  <si>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</si>
  <si>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</si>
  <si>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</si>
  <si>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</si>
  <si>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</si>
  <si>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</si>
  <si>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</si>
  <si>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</si>
  <si>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</si>
  <si>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</si>
  <si>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</si>
  <si>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</si>
  <si>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</si>
  <si>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</si>
  <si>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</si>
  <si>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</si>
  <si>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</si>
  <si>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</si>
  <si>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</si>
  <si>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</si>
  <si>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</si>
  <si>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</si>
  <si>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</si>
  <si>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</si>
  <si>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</si>
  <si>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</si>
  <si>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</si>
  <si>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</si>
  <si>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</si>
  <si>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</si>
  <si>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</si>
  <si>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</si>
  <si>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</si>
  <si>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</si>
  <si>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</si>
  <si>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</si>
  <si>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</si>
  <si>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</si>
  <si>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</si>
  <si>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</si>
  <si>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</si>
  <si>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</si>
  <si>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</si>
  <si>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</si>
  <si>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</si>
  <si>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</si>
  <si>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</si>
  <si>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</si>
  <si>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</si>
  <si>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</si>
  <si>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</si>
  <si>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</si>
  <si>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</si>
  <si>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</si>
  <si>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</si>
  <si>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</si>
  <si>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</si>
  <si>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</si>
  <si>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</si>
  <si>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</si>
  <si>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</si>
  <si>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</si>
  <si>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</si>
  <si>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</si>
  <si>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</si>
  <si>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</si>
  <si>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</si>
  <si>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</si>
  <si>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</si>
  <si>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</si>
  <si>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</si>
  <si>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</si>
  <si>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</si>
  <si>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</si>
  <si>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</si>
  <si>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</si>
  <si>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</si>
  <si>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</si>
  <si>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</si>
  <si>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</si>
  <si>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</si>
  <si>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</si>
  <si>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</si>
  <si>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</si>
  <si>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</si>
  <si>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</si>
  <si>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</si>
  <si>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</si>
  <si>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</si>
  <si>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</si>
  <si>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</si>
  <si>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</si>
  <si>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</si>
  <si>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</si>
  <si>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</si>
  <si>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</si>
  <si>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</si>
  <si>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</si>
  <si>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</si>
  <si>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</si>
  <si>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</si>
  <si>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</si>
  <si>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</si>
  <si>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</si>
  <si>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</si>
  <si>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</si>
  <si>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</si>
  <si>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</si>
  <si>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</si>
  <si>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</si>
  <si>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</si>
  <si>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</si>
  <si>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</si>
  <si>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</si>
  <si>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</si>
  <si>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</si>
  <si>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</si>
  <si>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</si>
  <si>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</si>
  <si>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</si>
  <si>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</si>
  <si>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</si>
  <si>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</si>
  <si>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</si>
  <si>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</si>
  <si>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</si>
  <si>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</si>
  <si>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</si>
  <si>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</si>
  <si>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</si>
  <si>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</si>
  <si>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</si>
  <si>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</si>
  <si>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</si>
  <si>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</si>
  <si>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</si>
  <si>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</si>
  <si>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</si>
  <si>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</si>
  <si>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</si>
  <si>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</si>
  <si>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</si>
  <si>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</si>
  <si>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</si>
  <si>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</si>
  <si>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</si>
  <si>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</si>
  <si>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</si>
  <si>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</si>
  <si>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</si>
  <si>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</si>
  <si>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</si>
  <si>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</si>
  <si>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</si>
  <si>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</si>
  <si>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</si>
  <si>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</si>
  <si>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</si>
  <si>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</si>
  <si>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</si>
  <si>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</si>
  <si>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</si>
  <si>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</si>
  <si>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</si>
  <si>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</si>
  <si>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</si>
  <si>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</si>
  <si>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</si>
  <si>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</si>
  <si>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</si>
  <si>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</si>
  <si>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</si>
  <si>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</si>
  <si>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</si>
  <si>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</si>
  <si>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</si>
  <si>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</si>
  <si>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</si>
  <si>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</si>
  <si>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</si>
  <si>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</si>
  <si>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</si>
  <si>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</si>
  <si>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</si>
  <si>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</si>
  <si>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</si>
  <si>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</si>
  <si>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</si>
  <si>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</si>
  <si>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</si>
  <si>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</si>
  <si>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</si>
  <si>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</si>
  <si>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</si>
  <si>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</si>
  <si>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</si>
  <si>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</si>
  <si>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</si>
  <si>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</si>
  <si>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</si>
  <si>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</si>
  <si>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</si>
  <si>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</si>
  <si>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</si>
  <si>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</si>
  <si>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</si>
  <si>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</si>
  <si>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</si>
  <si>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</si>
  <si>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</si>
  <si>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</si>
  <si>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</si>
  <si>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</si>
  <si>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</si>
  <si>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</si>
  <si>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</si>
  <si>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</si>
  <si>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</si>
  <si>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</si>
  <si>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</si>
  <si>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</si>
  <si>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</si>
  <si>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</si>
  <si>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</si>
  <si>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</si>
  <si>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</si>
  <si>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</si>
  <si>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</si>
  <si>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</si>
  <si>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</si>
  <si>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</si>
  <si>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</si>
  <si>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</si>
  <si>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</si>
  <si>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</si>
  <si>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</si>
  <si>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</si>
  <si>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</si>
  <si>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</si>
  <si>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</si>
  <si>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</si>
  <si>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</si>
  <si>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</si>
  <si>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</si>
  <si>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</si>
  <si>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</si>
  <si>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</si>
  <si>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</si>
  <si>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</si>
  <si>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</si>
  <si>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</si>
  <si>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</si>
  <si>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</si>
  <si>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</si>
  <si>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</si>
  <si>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</si>
  <si>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</si>
  <si>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</si>
  <si>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</si>
  <si>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</si>
  <si>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</si>
  <si>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</si>
  <si>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</si>
  <si>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</si>
  <si>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</si>
  <si>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</si>
  <si>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</si>
  <si>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</si>
  <si>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</si>
  <si>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</si>
  <si>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</si>
  <si>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</si>
  <si>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</si>
  <si>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</si>
  <si>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</si>
  <si>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</si>
  <si>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</si>
  <si>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</si>
  <si>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</si>
  <si>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</si>
  <si>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</si>
  <si>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</si>
  <si>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</si>
  <si>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</si>
  <si>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</si>
  <si>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</si>
  <si>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</si>
  <si>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</si>
  <si>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</si>
  <si>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</si>
  <si>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</si>
  <si>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</si>
  <si>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</si>
  <si>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</si>
  <si>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</si>
  <si>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</si>
  <si>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</si>
  <si>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</si>
  <si>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</si>
  <si>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</si>
  <si>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</si>
  <si>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</si>
  <si>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</si>
  <si>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</si>
  <si>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</si>
  <si>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</si>
  <si>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</si>
  <si>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</si>
  <si>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</si>
  <si>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</si>
  <si>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</si>
  <si>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</si>
  <si>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</si>
  <si>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</si>
  <si>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</si>
  <si>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</si>
  <si>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</si>
  <si>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</si>
  <si>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</si>
  <si>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</si>
  <si>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</si>
  <si>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</si>
  <si>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</si>
  <si>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</si>
  <si>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</si>
  <si>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</si>
  <si>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</si>
  <si>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</si>
  <si>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</si>
  <si>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</si>
  <si>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</si>
  <si>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</si>
  <si>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</si>
  <si>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</si>
  <si>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</si>
  <si>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</si>
  <si>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</si>
  <si>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</si>
  <si>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</si>
  <si>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</si>
  <si>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</si>
  <si>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</si>
  <si>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</si>
  <si>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</si>
  <si>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</si>
  <si>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</si>
  <si>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</si>
  <si>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</si>
  <si>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</si>
  <si>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</si>
  <si>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</si>
  <si>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</si>
  <si>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</si>
  <si>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</si>
  <si>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</si>
  <si>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</si>
  <si>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</si>
  <si>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</si>
  <si>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</si>
  <si>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</si>
  <si>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</si>
  <si>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</si>
  <si>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</si>
  <si>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</si>
  <si>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</si>
  <si>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</si>
  <si>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</si>
  <si>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</si>
  <si>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</si>
  <si>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</si>
  <si>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</si>
  <si>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</si>
  <si>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</si>
  <si>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</si>
  <si>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</si>
  <si>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</si>
  <si>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</si>
  <si>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</si>
  <si>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</si>
  <si>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</si>
  <si>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</si>
  <si>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</si>
  <si>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</si>
  <si>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</si>
  <si>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</si>
  <si>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</si>
  <si>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</si>
  <si>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</si>
  <si>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</si>
  <si>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</si>
  <si>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</si>
  <si>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</si>
  <si>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</si>
  <si>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</si>
  <si>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</si>
  <si>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</si>
  <si>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</si>
  <si>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</si>
  <si>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</si>
  <si>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</si>
  <si>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</si>
  <si>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</si>
  <si>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</si>
  <si>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</si>
  <si>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</si>
  <si>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</si>
  <si>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</si>
  <si>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</si>
  <si>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</si>
  <si>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</si>
  <si>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</si>
  <si>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</si>
  <si>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</si>
  <si>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</si>
  <si>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</si>
  <si>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</si>
  <si>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</si>
  <si>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</si>
  <si>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</si>
  <si>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</si>
  <si>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</si>
  <si>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</si>
  <si>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</si>
  <si>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</si>
  <si>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</si>
  <si>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</si>
  <si>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</si>
  <si>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</si>
  <si>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</si>
  <si>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</si>
  <si>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</si>
  <si>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</si>
  <si>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</si>
  <si>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</si>
  <si>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</si>
  <si>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</si>
  <si>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</si>
  <si>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</si>
  <si>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</si>
  <si>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</si>
  <si>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</si>
  <si>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</si>
  <si>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</si>
  <si>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</si>
  <si>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</si>
  <si>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</si>
  <si>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</si>
  <si>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</si>
  <si>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</si>
  <si>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</si>
  <si>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</si>
  <si>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</si>
  <si>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</si>
  <si>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</si>
  <si>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</si>
  <si>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</si>
  <si>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</si>
  <si>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</si>
  <si>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</si>
  <si>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</si>
  <si>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</si>
  <si>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</si>
  <si>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</si>
  <si>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</si>
  <si>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</si>
  <si>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</si>
  <si>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</si>
  <si>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</si>
  <si>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</si>
  <si>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</si>
  <si>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</si>
  <si>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</si>
  <si>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</si>
  <si>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</si>
  <si>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</si>
  <si>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</si>
  <si>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</si>
  <si>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</si>
  <si>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</si>
  <si>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</si>
  <si>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</si>
  <si>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</si>
  <si>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</si>
  <si>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</si>
  <si>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</si>
  <si>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</si>
  <si>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</si>
  <si>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</si>
  <si>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</si>
  <si>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</si>
  <si>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</si>
  <si>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</si>
  <si>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</si>
  <si>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</si>
  <si>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</si>
  <si>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</si>
  <si>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</si>
  <si>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</si>
  <si>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</si>
  <si>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</si>
  <si>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</si>
  <si>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</si>
  <si>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</si>
  <si>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</si>
  <si>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</si>
  <si>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</si>
  <si>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</si>
  <si>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</si>
  <si>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</si>
  <si>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</si>
  <si>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</si>
  <si>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</si>
  <si>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</si>
  <si>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</si>
  <si>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</si>
  <si>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</si>
  <si>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</si>
  <si>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</si>
  <si>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</si>
  <si>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</si>
  <si>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</si>
  <si>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</si>
  <si>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</si>
  <si>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</si>
  <si>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</si>
  <si>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</si>
  <si>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</si>
  <si>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</si>
  <si>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</si>
  <si>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</si>
  <si>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</si>
  <si>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</si>
  <si>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</si>
  <si>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</si>
  <si>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</si>
  <si>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</si>
  <si>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</si>
  <si>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</si>
  <si>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</si>
  <si>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</si>
  <si>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</si>
  <si>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</si>
  <si>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</si>
  <si>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</si>
  <si>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</si>
  <si>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</si>
  <si>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</si>
  <si>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</si>
  <si>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</si>
  <si>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</si>
  <si>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</si>
  <si>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</si>
  <si>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</si>
  <si>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</si>
  <si>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</si>
  <si>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</si>
  <si>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</si>
  <si>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</si>
  <si>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</si>
  <si>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</si>
  <si>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</si>
  <si>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</si>
  <si>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</si>
  <si>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</si>
  <si>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</si>
  <si>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</si>
  <si>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</si>
  <si>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</si>
  <si>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</si>
  <si>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</si>
  <si>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</si>
  <si>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</si>
  <si>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</si>
  <si>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</si>
  <si>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</si>
  <si>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</si>
  <si>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</si>
  <si>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</si>
  <si>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</si>
  <si>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</si>
  <si>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</si>
  <si>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</si>
  <si>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</si>
  <si>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</si>
  <si>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</si>
  <si>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</si>
  <si>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</si>
  <si>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</si>
  <si>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</si>
  <si>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</si>
  <si>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</si>
  <si>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</si>
  <si>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</si>
  <si>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</si>
  <si>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</si>
  <si>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</si>
  <si>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</si>
  <si>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</si>
  <si>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</si>
  <si>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</si>
  <si>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</si>
  <si>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</si>
  <si>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</si>
  <si>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</si>
  <si>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</si>
  <si>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</si>
  <si>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</si>
  <si>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</si>
  <si>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</si>
  <si>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</si>
  <si>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</si>
  <si>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</si>
  <si>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</si>
  <si>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</si>
  <si>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</si>
  <si>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</si>
  <si>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</si>
  <si>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</si>
  <si>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</si>
  <si>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</si>
  <si>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</si>
  <si>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</si>
  <si>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</si>
  <si>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</si>
  <si>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</si>
  <si>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</si>
  <si>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</si>
  <si>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</si>
  <si>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</si>
  <si>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</si>
  <si>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</si>
  <si>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</si>
  <si>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</si>
  <si>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</si>
  <si>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</si>
  <si>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</si>
  <si>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</si>
  <si>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</si>
  <si>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</si>
  <si>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</si>
  <si>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</si>
  <si>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</si>
  <si>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</si>
  <si>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</si>
  <si>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</si>
  <si>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</si>
  <si>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</si>
  <si>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</si>
  <si>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</si>
  <si>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</si>
  <si>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</si>
  <si>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</si>
  <si>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</si>
  <si>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</si>
  <si>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</si>
  <si>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</si>
  <si>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</si>
  <si>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</si>
  <si>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</si>
  <si>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</si>
  <si>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</si>
  <si>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</si>
  <si>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</si>
  <si>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</si>
  <si>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</si>
  <si>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</si>
  <si>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</si>
  <si>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</si>
  <si>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</si>
  <si>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</si>
  <si>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</si>
  <si>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</si>
  <si>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</si>
  <si>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</si>
  <si>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</si>
  <si>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</si>
  <si>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</si>
  <si>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</si>
  <si>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</si>
  <si>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</si>
  <si>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</si>
  <si>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</si>
  <si>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</si>
  <si>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</si>
  <si>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</si>
  <si>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</si>
  <si>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</si>
  <si>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</si>
  <si>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</si>
  <si>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</si>
  <si>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</si>
  <si>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</si>
  <si>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</si>
  <si>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</si>
  <si>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</si>
  <si>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</si>
  <si>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</si>
  <si>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</si>
  <si>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</si>
  <si>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</si>
  <si>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</si>
  <si>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</si>
  <si>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</si>
  <si>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</si>
  <si>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</si>
  <si>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</si>
  <si>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</si>
  <si>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</si>
  <si>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</si>
  <si>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</si>
  <si>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</si>
  <si>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</si>
  <si>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</si>
  <si>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</si>
  <si>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</si>
  <si>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</si>
  <si>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</si>
  <si>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</si>
  <si>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</si>
  <si>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</si>
  <si>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</si>
  <si>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</si>
  <si>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</si>
  <si>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</si>
  <si>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</si>
  <si>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</si>
  <si>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</si>
  <si>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</si>
  <si>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</si>
  <si>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</si>
  <si>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</si>
  <si>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</si>
  <si>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</si>
  <si>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</si>
  <si>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</si>
  <si>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</si>
  <si>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</si>
  <si>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</si>
  <si>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</si>
  <si>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</si>
  <si>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</si>
  <si>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</si>
  <si>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</si>
  <si>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</si>
  <si>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</si>
  <si>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</si>
  <si>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</si>
  <si>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</si>
  <si>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</si>
  <si>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</si>
  <si>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</si>
  <si>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</si>
  <si>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</si>
  <si>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</si>
  <si>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</si>
  <si>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</si>
  <si>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</si>
  <si>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</si>
  <si>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</si>
  <si>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</si>
  <si>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</si>
  <si>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</si>
  <si>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</si>
  <si>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</si>
  <si>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</si>
  <si>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</si>
  <si>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</si>
  <si>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</si>
  <si>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</si>
  <si>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</si>
  <si>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</si>
  <si>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</si>
  <si>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</si>
  <si>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</si>
  <si>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</si>
  <si>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</si>
  <si>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</si>
  <si>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</si>
  <si>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</si>
  <si>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</si>
  <si>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</si>
  <si>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</si>
  <si>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</si>
  <si>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</si>
  <si>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</si>
  <si>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</si>
  <si>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</si>
  <si>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</si>
  <si>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</si>
  <si>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</si>
  <si>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</si>
  <si>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</si>
  <si>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</si>
  <si>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</si>
  <si>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</si>
  <si>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</si>
  <si>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</si>
  <si>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</si>
  <si>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</si>
  <si>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</si>
  <si>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</si>
  <si>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</si>
  <si>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</si>
  <si>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</si>
  <si>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</si>
  <si>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</si>
  <si>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</si>
  <si>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</si>
  <si>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</si>
  <si>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</si>
  <si>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</si>
  <si>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</si>
  <si>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</si>
  <si>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</si>
  <si>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</si>
  <si>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</si>
  <si>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</si>
  <si>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</si>
  <si>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</si>
  <si>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</si>
  <si>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</si>
  <si>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</si>
  <si>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</si>
  <si>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</si>
  <si>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</si>
  <si>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</si>
  <si>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</si>
  <si>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</si>
  <si>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</si>
  <si>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</si>
  <si>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</si>
  <si>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</si>
  <si>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</si>
  <si>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</si>
  <si>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</si>
  <si>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</si>
  <si>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</si>
  <si>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</si>
  <si>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</si>
  <si>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</si>
  <si>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</si>
  <si>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</si>
  <si>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</si>
  <si>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</si>
  <si>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</si>
  <si>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</si>
  <si>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</si>
  <si>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</si>
  <si>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</si>
  <si>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</si>
  <si>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</si>
  <si>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</si>
  <si>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</si>
  <si>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</si>
  <si>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</si>
  <si>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</si>
  <si>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</si>
  <si>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</si>
  <si>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</si>
  <si>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</si>
  <si>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</si>
  <si>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</si>
  <si>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</si>
  <si>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</si>
  <si>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</si>
  <si>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</si>
  <si>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</si>
  <si>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</si>
  <si>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</si>
  <si>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</si>
  <si>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</si>
  <si>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</si>
  <si>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</si>
  <si>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</si>
  <si>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</si>
  <si>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</si>
  <si>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</si>
  <si>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</si>
  <si>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</si>
  <si>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</si>
  <si>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</si>
  <si>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</si>
  <si>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</si>
  <si>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</si>
  <si>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</si>
  <si>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</si>
  <si>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</si>
  <si>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</si>
  <si>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</si>
  <si>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</si>
  <si>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</si>
  <si>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</si>
  <si>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</si>
  <si>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</si>
  <si>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</si>
  <si>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</si>
  <si>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</si>
  <si>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</si>
  <si>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</si>
  <si>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</si>
  <si>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</si>
  <si>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</si>
  <si>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</si>
  <si>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</si>
  <si>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</si>
  <si>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</si>
  <si>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</si>
  <si>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</si>
  <si>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</si>
  <si>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</si>
  <si>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</si>
  <si>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</si>
  <si>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</si>
  <si>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</si>
  <si>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</si>
  <si>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</si>
  <si>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</si>
  <si>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</si>
  <si>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</si>
  <si>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</si>
  <si>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</si>
  <si>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</si>
  <si>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</si>
  <si>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</si>
  <si>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</si>
  <si>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</si>
  <si>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</si>
  <si>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</si>
  <si>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</si>
  <si>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</si>
  <si>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</si>
  <si>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</si>
  <si>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</si>
  <si>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</si>
  <si>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</si>
  <si>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</si>
  <si>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</si>
  <si>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</si>
  <si>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</si>
  <si>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</si>
  <si>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</si>
  <si>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</si>
  <si>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</si>
  <si>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</si>
  <si>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</si>
  <si>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</si>
  <si>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</si>
  <si>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</si>
  <si>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</si>
  <si>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</si>
  <si>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</si>
  <si>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</si>
  <si>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</si>
  <si>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</si>
  <si>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</si>
  <si>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</si>
  <si>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</si>
  <si>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</si>
  <si>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</si>
  <si>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</si>
  <si>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</si>
  <si>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</si>
  <si>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</si>
  <si>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</si>
  <si>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</si>
  <si>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</si>
  <si>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</si>
  <si>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</si>
  <si>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</si>
  <si>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</si>
  <si>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</si>
  <si>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</si>
  <si>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</si>
  <si>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</si>
  <si>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</si>
  <si>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</si>
  <si>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</si>
  <si>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</si>
  <si>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</si>
  <si>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</si>
  <si>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</si>
  <si>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</si>
  <si>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</si>
  <si>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</si>
  <si>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</si>
  <si>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</si>
  <si>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</si>
  <si>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</si>
  <si>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</si>
  <si>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</si>
  <si>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</si>
  <si>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</si>
  <si>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</si>
  <si>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</si>
  <si>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</si>
  <si>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</si>
  <si>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</si>
  <si>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</si>
  <si>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</si>
  <si>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</si>
  <si>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</si>
  <si>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</si>
  <si>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</si>
  <si>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</si>
  <si>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</si>
  <si>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</si>
  <si>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</si>
  <si>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</si>
  <si>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</si>
  <si>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</si>
  <si>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</si>
  <si>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</si>
  <si>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</si>
  <si>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</si>
  <si>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</si>
  <si>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</si>
  <si>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</si>
  <si>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</si>
  <si>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</si>
  <si>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</si>
  <si>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</si>
  <si>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</si>
  <si>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</si>
  <si>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</si>
  <si>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</si>
  <si>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</si>
  <si>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</si>
  <si>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</si>
  <si>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</si>
  <si>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</si>
  <si>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</si>
  <si>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</si>
  <si>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</si>
  <si>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</si>
  <si>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</si>
  <si>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</si>
  <si>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</si>
  <si>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</si>
  <si>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</si>
  <si>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</si>
  <si>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</si>
  <si>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</si>
  <si>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</si>
  <si>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</si>
  <si>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</si>
  <si>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</si>
  <si>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</si>
  <si>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</si>
  <si>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</si>
  <si>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</si>
  <si>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</si>
  <si>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</si>
  <si>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</si>
  <si>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</si>
  <si>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</si>
  <si>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</si>
  <si>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</si>
  <si>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</si>
  <si>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</si>
  <si>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</si>
  <si>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</si>
  <si>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</si>
  <si>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</si>
  <si>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</si>
  <si>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</si>
  <si>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</si>
  <si>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</si>
  <si>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</si>
  <si>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</si>
  <si>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</si>
  <si>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</si>
  <si>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</si>
  <si>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</si>
  <si>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</si>
  <si>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</si>
  <si>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</si>
  <si>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</si>
  <si>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</si>
  <si>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</si>
  <si>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</si>
  <si>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</si>
  <si>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</si>
  <si>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</si>
  <si>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</si>
  <si>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</si>
  <si>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</si>
  <si>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</si>
  <si>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</si>
  <si>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</si>
  <si>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</si>
  <si>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</si>
  <si>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</si>
  <si>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</si>
  <si>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</si>
  <si>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</si>
  <si>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</si>
  <si>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</si>
  <si>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</si>
  <si>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</si>
  <si>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</si>
  <si>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</si>
  <si>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</si>
  <si>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</si>
  <si>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</si>
  <si>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</si>
  <si>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</si>
  <si>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</si>
  <si>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</si>
  <si>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</si>
  <si>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</si>
  <si>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</si>
  <si>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</si>
  <si>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</si>
  <si>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</si>
  <si>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</si>
  <si>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</si>
  <si>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</si>
  <si>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</si>
  <si>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</si>
  <si>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</si>
  <si>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</si>
  <si>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</si>
  <si>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</si>
  <si>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</si>
  <si>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</si>
  <si>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</si>
  <si>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</si>
  <si>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</si>
  <si>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</si>
  <si>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</si>
  <si>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</si>
  <si>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</si>
  <si>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</si>
  <si>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</si>
  <si>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</si>
  <si>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</si>
  <si>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</si>
  <si>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</si>
  <si>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</si>
  <si>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</si>
  <si>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</si>
  <si>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</si>
  <si>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</si>
  <si>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</si>
  <si>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</si>
  <si>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</si>
  <si>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</si>
  <si>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</si>
  <si>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</si>
  <si>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</si>
  <si>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</si>
  <si>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</si>
  <si>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</si>
  <si>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</si>
  <si>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</si>
  <si>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</si>
  <si>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</si>
  <si>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</si>
  <si>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</si>
  <si>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</si>
  <si>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</si>
  <si>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</si>
  <si>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</si>
  <si>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</si>
  <si>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</si>
  <si>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</si>
  <si>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</si>
  <si>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</si>
  <si>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</si>
  <si>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</si>
  <si>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</si>
  <si>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</si>
  <si>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</si>
  <si>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</si>
  <si>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</si>
  <si>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</si>
  <si>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</si>
  <si>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</si>
  <si>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</si>
  <si>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</si>
  <si>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</si>
  <si>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</si>
  <si>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</si>
  <si>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</si>
  <si>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</si>
  <si>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</si>
  <si>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</si>
  <si>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</si>
  <si>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</si>
  <si>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</si>
  <si>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</si>
  <si>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</si>
  <si>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</si>
  <si>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</si>
  <si>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</si>
  <si>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</si>
  <si>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</si>
  <si>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</si>
  <si>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</si>
  <si>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</si>
  <si>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</si>
  <si>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</si>
  <si>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</si>
  <si>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</si>
  <si>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</si>
  <si>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</si>
  <si>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</si>
  <si>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</si>
  <si>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</si>
  <si>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</si>
  <si>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</si>
  <si>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</si>
  <si>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</si>
  <si>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</si>
  <si>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</si>
  <si>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</si>
  <si>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</si>
  <si>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</si>
  <si>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</si>
  <si>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</si>
  <si>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</si>
  <si>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</si>
  <si>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</si>
  <si>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</si>
  <si>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</si>
  <si>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</si>
  <si>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</si>
  <si>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</si>
  <si>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</si>
  <si>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</si>
  <si>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</si>
  <si>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</si>
  <si>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</si>
  <si>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</si>
  <si>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</si>
  <si>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</si>
  <si>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</si>
  <si>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</si>
  <si>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</si>
  <si>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</si>
  <si>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</si>
  <si>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</si>
  <si>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</si>
  <si>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</si>
  <si>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</si>
  <si>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</si>
  <si>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</si>
  <si>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</si>
  <si>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</si>
  <si>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</si>
  <si>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</si>
  <si>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</si>
  <si>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</si>
  <si>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</si>
  <si>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</si>
  <si>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</si>
  <si>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</si>
  <si>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</si>
  <si>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</si>
  <si>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</si>
  <si>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</si>
  <si>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</si>
  <si>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</si>
  <si>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</si>
  <si>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</si>
  <si>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</si>
  <si>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</si>
  <si>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</si>
  <si>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</si>
  <si>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</si>
  <si>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</si>
  <si>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</si>
  <si>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</si>
  <si>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</si>
  <si>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</si>
  <si>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</si>
  <si>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</si>
  <si>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</si>
  <si>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</si>
  <si>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</si>
  <si>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</si>
  <si>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</si>
  <si>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</si>
  <si>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</si>
  <si>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</si>
  <si>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</si>
  <si>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</si>
  <si>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</si>
  <si>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</si>
  <si>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</si>
  <si>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</si>
  <si>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</si>
  <si>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</si>
  <si>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</si>
  <si>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</si>
  <si>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</si>
  <si>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</si>
  <si>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</si>
  <si>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</si>
  <si>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</si>
  <si>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</si>
  <si>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</si>
  <si>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</si>
  <si>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</si>
  <si>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</si>
  <si>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</si>
  <si>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</si>
  <si>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</si>
  <si>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</si>
  <si>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</si>
  <si>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</si>
  <si>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</si>
  <si>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</si>
  <si>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</si>
  <si>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</si>
  <si>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</si>
  <si>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</si>
  <si>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</si>
  <si>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</si>
  <si>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</si>
  <si>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</si>
  <si>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</si>
  <si>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</si>
  <si>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</si>
  <si>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</si>
  <si>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</si>
  <si>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</si>
  <si>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</si>
  <si>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</si>
  <si>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</si>
  <si>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</si>
  <si>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</si>
  <si>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</si>
  <si>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</si>
  <si>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</si>
  <si>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</si>
  <si>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</si>
  <si>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</si>
  <si>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</si>
  <si>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</si>
  <si>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</si>
  <si>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</si>
  <si>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</si>
  <si>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</si>
  <si>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</si>
  <si>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</si>
  <si>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</si>
  <si>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</si>
  <si>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</si>
  <si>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</si>
  <si>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</si>
  <si>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</si>
  <si>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</si>
  <si>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</si>
  <si>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</si>
  <si>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</si>
  <si>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</si>
  <si>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</si>
  <si>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</si>
  <si>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</si>
  <si>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</si>
  <si>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</si>
  <si>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</si>
  <si>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</si>
  <si>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</si>
  <si>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</si>
  <si>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</si>
  <si>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</si>
  <si>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</si>
  <si>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</si>
  <si>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</si>
  <si>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</si>
  <si>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</si>
  <si>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</si>
  <si>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</si>
  <si>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</si>
  <si>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</si>
  <si>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</si>
  <si>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</si>
  <si>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</si>
  <si>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</si>
  <si>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</si>
  <si>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</si>
  <si>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</si>
  <si>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</si>
  <si>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</si>
  <si>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</si>
  <si>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</si>
  <si>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</si>
  <si>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</si>
  <si>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</si>
  <si>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</si>
  <si>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</si>
  <si>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</si>
  <si>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</si>
  <si>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</si>
  <si>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</si>
  <si>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</si>
  <si>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</si>
  <si>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</si>
  <si>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</si>
  <si>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</si>
  <si>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</si>
  <si>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</si>
  <si>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</si>
  <si>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</si>
  <si>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</si>
  <si>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</si>
  <si>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</si>
  <si>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</si>
  <si>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</si>
  <si>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</si>
  <si>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</si>
  <si>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</si>
  <si>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</si>
  <si>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</si>
  <si>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</si>
  <si>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</si>
  <si>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</si>
  <si>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</si>
  <si>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</si>
  <si>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</si>
  <si>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</si>
  <si>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</si>
  <si>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</si>
  <si>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</si>
  <si>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</si>
  <si>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</si>
  <si>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</si>
  <si>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</si>
  <si>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</si>
  <si>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</si>
  <si>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</si>
  <si>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</si>
  <si>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</si>
  <si>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</si>
  <si>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</si>
  <si>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</si>
  <si>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</si>
  <si>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</si>
  <si>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</si>
  <si>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</si>
  <si>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</si>
  <si>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</si>
  <si>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</si>
  <si>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</si>
  <si>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</si>
  <si>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</si>
  <si>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</si>
  <si>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</si>
  <si>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</si>
  <si>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</si>
  <si>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</si>
  <si>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</si>
  <si>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</si>
  <si>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</si>
  <si>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</si>
  <si>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</si>
  <si>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</si>
  <si>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</si>
  <si>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</si>
  <si>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</si>
  <si>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</si>
  <si>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</si>
  <si>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</si>
  <si>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</si>
  <si>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</si>
  <si>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</si>
  <si>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</si>
  <si>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</si>
  <si>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</si>
  <si>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</si>
  <si>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</si>
  <si>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</si>
  <si>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</si>
  <si>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</si>
  <si>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</si>
  <si>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</si>
  <si>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</si>
  <si>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</si>
  <si>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</si>
  <si>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</si>
  <si>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</si>
  <si>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</si>
  <si>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</si>
  <si>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</si>
  <si>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</si>
  <si>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</si>
  <si>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</si>
  <si>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</si>
  <si>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</si>
  <si>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</si>
  <si>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</si>
  <si>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</si>
  <si>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</si>
  <si>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</si>
  <si>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</si>
  <si>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</si>
  <si>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</si>
  <si>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</si>
  <si>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</si>
  <si>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</si>
  <si>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</si>
  <si>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</si>
  <si>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</si>
  <si>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</si>
  <si>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</si>
  <si>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</si>
  <si>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</si>
  <si>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</si>
  <si>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</si>
  <si>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</si>
  <si>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</si>
  <si>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</si>
  <si>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</si>
  <si>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</si>
  <si>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</si>
  <si>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</si>
  <si>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</si>
  <si>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</si>
  <si>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</si>
  <si>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</si>
  <si>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</si>
  <si>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</si>
  <si>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</si>
  <si>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</si>
  <si>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</si>
  <si>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</si>
  <si>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</si>
  <si>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</si>
  <si>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</si>
  <si>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</si>
  <si>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</si>
  <si>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</si>
  <si>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</si>
  <si>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</si>
  <si>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</si>
  <si>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</si>
  <si>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</si>
  <si>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</si>
  <si>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</si>
  <si>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</si>
  <si>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</si>
  <si>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</si>
  <si>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</si>
  <si>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</si>
  <si>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</si>
  <si>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</si>
  <si>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</si>
  <si>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</si>
  <si>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</si>
  <si>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</si>
  <si>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</si>
  <si>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</si>
  <si>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</si>
  <si>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</si>
  <si>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</si>
  <si>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</si>
  <si>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</si>
  <si>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</si>
  <si>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</si>
  <si>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</si>
  <si>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</si>
  <si>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</si>
  <si>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</si>
  <si>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</si>
  <si>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</si>
  <si>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</si>
  <si>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</si>
  <si>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</si>
  <si>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</si>
  <si>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</si>
  <si>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</si>
  <si>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</si>
  <si>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</si>
  <si>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</si>
  <si>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</si>
  <si>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</si>
  <si>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</si>
  <si>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</si>
  <si>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</si>
  <si>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</si>
  <si>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</si>
  <si>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</si>
  <si>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</si>
  <si>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</si>
  <si>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</si>
  <si>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</si>
  <si>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</si>
  <si>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</si>
  <si>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</si>
  <si>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</si>
  <si>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</si>
  <si>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</si>
  <si>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</si>
  <si>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</si>
  <si>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</si>
  <si>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</si>
  <si>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</si>
  <si>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</si>
  <si>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</si>
  <si>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</si>
  <si>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</si>
  <si>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</si>
  <si>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</si>
  <si>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</si>
  <si>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</si>
  <si>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</si>
  <si>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</si>
  <si>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</si>
  <si>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</si>
  <si>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</si>
  <si>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</si>
  <si>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</si>
  <si>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</si>
  <si>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</si>
  <si>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</si>
  <si>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</si>
  <si>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</si>
  <si>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</si>
  <si>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</si>
  <si>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</si>
  <si>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</si>
  <si>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</si>
  <si>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</si>
  <si>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</si>
  <si>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</si>
  <si>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</si>
  <si>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</si>
  <si>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</si>
  <si>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</si>
  <si>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</si>
  <si>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</si>
  <si>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</si>
  <si>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</si>
  <si>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</si>
  <si>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</si>
  <si>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</si>
  <si>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</si>
  <si>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</si>
  <si>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</si>
  <si>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</si>
  <si>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</si>
  <si>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</si>
  <si>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</si>
  <si>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</si>
  <si>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</si>
  <si>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</si>
  <si>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</si>
  <si>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</si>
  <si>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</si>
  <si>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</si>
  <si>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</si>
  <si>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</si>
  <si>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</si>
  <si>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</si>
  <si>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</si>
  <si>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</si>
  <si>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</si>
  <si>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</si>
  <si>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</si>
  <si>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</si>
  <si>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</si>
  <si>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</si>
  <si>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</si>
  <si>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</si>
  <si>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</si>
  <si>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</si>
  <si>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</si>
  <si>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</si>
  <si>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</si>
  <si>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</si>
  <si>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</si>
  <si>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</si>
  <si>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</si>
  <si>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</si>
  <si>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</si>
  <si>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</si>
  <si>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</si>
  <si>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</si>
  <si>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</si>
  <si>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</si>
  <si>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</si>
  <si>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</si>
  <si>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</si>
  <si>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</si>
  <si>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</si>
  <si>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</si>
  <si>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</si>
  <si>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</si>
  <si>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</si>
  <si>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</si>
  <si>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</si>
  <si>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</si>
  <si>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</si>
  <si>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</si>
  <si>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</si>
  <si>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</si>
  <si>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</si>
  <si>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</si>
  <si>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</si>
  <si>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</si>
  <si>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</si>
  <si>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</si>
  <si>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</si>
  <si>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</si>
  <si>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</si>
  <si>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</si>
  <si>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</si>
  <si>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</si>
  <si>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</si>
  <si>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</si>
  <si>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</si>
  <si>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</si>
  <si>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</si>
  <si>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</si>
  <si>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</si>
  <si>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</si>
  <si>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</si>
  <si>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</si>
  <si>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</si>
  <si>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</si>
  <si>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</si>
  <si>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</si>
  <si>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</si>
  <si>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</si>
  <si>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</si>
  <si>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</si>
  <si>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</si>
  <si>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</si>
  <si>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</si>
  <si>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</si>
  <si>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</si>
  <si>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</si>
  <si>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</si>
  <si>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</si>
  <si>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</si>
  <si>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</si>
  <si>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</si>
  <si>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</si>
  <si>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</si>
  <si>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</si>
  <si>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</si>
  <si>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</si>
  <si>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</si>
  <si>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</si>
  <si>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</si>
  <si>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</si>
  <si>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</si>
  <si>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</si>
  <si>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</si>
  <si>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</si>
  <si>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</si>
  <si>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</si>
  <si>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</si>
  <si>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</si>
  <si>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</si>
  <si>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</si>
  <si>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</si>
  <si>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</si>
  <si>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</si>
  <si>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</si>
  <si>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</si>
  <si>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</si>
  <si>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</si>
  <si>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</si>
  <si>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</si>
  <si>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</si>
  <si>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</si>
  <si>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</si>
  <si>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</si>
  <si>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</si>
  <si>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</si>
  <si>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</si>
  <si>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</si>
  <si>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</si>
  <si>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</si>
  <si>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</si>
  <si>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</si>
  <si>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</si>
  <si>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</si>
  <si>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</si>
  <si>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</si>
  <si>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</si>
  <si>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</si>
  <si>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</si>
  <si>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</si>
  <si>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</si>
  <si>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</si>
  <si>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</si>
  <si>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</si>
  <si>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</si>
  <si>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</si>
  <si>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</si>
  <si>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</si>
  <si>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</si>
  <si>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</si>
  <si>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</si>
  <si>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</si>
  <si>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</si>
  <si>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</si>
  <si>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</si>
  <si>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</si>
  <si>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</si>
  <si>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</si>
  <si>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</si>
  <si>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</si>
  <si>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</si>
  <si>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</si>
  <si>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</si>
  <si>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</si>
  <si>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</si>
  <si>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</si>
  <si>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</si>
  <si>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</si>
  <si>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</si>
  <si>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</si>
  <si>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</si>
  <si>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</si>
  <si>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</si>
  <si>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</si>
  <si>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</si>
  <si>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</si>
  <si>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</si>
  <si>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</si>
  <si>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</si>
  <si>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</si>
  <si>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</si>
  <si>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</si>
  <si>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</si>
  <si>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</si>
  <si>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</si>
  <si>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</si>
  <si>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</si>
  <si>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</si>
  <si>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</si>
  <si>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</si>
  <si>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</si>
  <si>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</si>
  <si>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</si>
  <si>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</si>
  <si>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</si>
  <si>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</si>
  <si>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</si>
  <si>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</si>
  <si>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</si>
  <si>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</si>
  <si>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</si>
  <si>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</si>
  <si>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</si>
  <si>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</si>
  <si>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</si>
  <si>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</si>
  <si>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</si>
  <si>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</si>
  <si>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</si>
  <si>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</si>
  <si>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</si>
  <si>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</si>
  <si>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</si>
  <si>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</si>
  <si>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</si>
  <si>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</si>
  <si>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</si>
  <si>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</si>
  <si>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</si>
  <si>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</si>
  <si>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</si>
  <si>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</si>
  <si>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</si>
  <si>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</si>
  <si>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</si>
  <si>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</si>
  <si>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</si>
  <si>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</si>
  <si>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</si>
  <si>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</si>
  <si>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</si>
  <si>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</si>
  <si>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</si>
  <si>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</si>
  <si>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</si>
  <si>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</si>
  <si>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</si>
  <si>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</si>
  <si>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</si>
  <si>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</si>
  <si>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</si>
  <si>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</si>
  <si>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</si>
  <si>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</si>
  <si>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</si>
  <si>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</si>
  <si>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</si>
  <si>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</si>
  <si>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</si>
  <si>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</si>
  <si>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</si>
  <si>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</si>
  <si>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</si>
  <si>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</si>
  <si>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</si>
  <si>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</si>
  <si>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</si>
  <si>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</si>
  <si>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</si>
  <si>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</si>
  <si>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</si>
  <si>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</si>
  <si>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</si>
  <si>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</si>
  <si>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</si>
  <si>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</si>
  <si>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</si>
  <si>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</si>
  <si>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</si>
  <si>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</si>
  <si>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</si>
  <si>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</si>
  <si>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</si>
  <si>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</si>
  <si>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</si>
  <si>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</si>
  <si>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</si>
  <si>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</si>
  <si>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</si>
  <si>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</si>
  <si>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</si>
  <si>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</si>
  <si>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</si>
  <si>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</si>
  <si>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</si>
  <si>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</si>
  <si>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</si>
  <si>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</si>
  <si>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</si>
  <si>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</si>
  <si>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</si>
  <si>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</si>
  <si>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</si>
  <si>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</si>
  <si>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</si>
  <si>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</si>
  <si>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</si>
  <si>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</si>
  <si>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</si>
  <si>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</si>
  <si>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</si>
  <si>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</si>
  <si>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</si>
  <si>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</si>
  <si>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</si>
  <si>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</si>
  <si>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</si>
  <si>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</si>
  <si>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</si>
  <si>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</si>
  <si>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</si>
  <si>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</si>
  <si>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</si>
  <si>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</si>
  <si>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</si>
  <si>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</si>
  <si>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</si>
  <si>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</si>
  <si>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</si>
  <si>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</si>
  <si>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</si>
  <si>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</si>
  <si>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</si>
  <si>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</si>
  <si>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</si>
  <si>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</si>
  <si>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</si>
  <si>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</si>
  <si>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</si>
  <si>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</si>
  <si>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</si>
  <si>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</si>
  <si>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</si>
  <si>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</si>
  <si>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</si>
  <si>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</si>
  <si>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</si>
  <si>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</si>
  <si>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</si>
  <si>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</si>
  <si>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</si>
  <si>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</si>
  <si>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</si>
  <si>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</si>
  <si>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</si>
  <si>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</si>
  <si>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</si>
  <si>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</si>
  <si>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</si>
  <si>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</si>
  <si>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</si>
  <si>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</si>
  <si>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</si>
  <si>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</si>
  <si>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</si>
  <si>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</si>
  <si>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</si>
  <si>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</si>
  <si>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</si>
  <si>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</si>
  <si>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</si>
  <si>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</si>
  <si>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</si>
  <si>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</si>
  <si>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</si>
  <si>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</si>
  <si>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</si>
  <si>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</si>
  <si>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</si>
  <si>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</si>
  <si>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</si>
  <si>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</si>
  <si>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</si>
  <si>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</si>
  <si>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</si>
  <si>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</si>
  <si>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</si>
  <si>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</si>
  <si>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</si>
  <si>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</si>
  <si>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</si>
  <si>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</si>
  <si>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</si>
  <si>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</si>
  <si>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</si>
  <si>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</si>
  <si>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</si>
  <si>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</si>
  <si>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</si>
  <si>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</si>
  <si>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</si>
  <si>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</si>
  <si>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</si>
  <si>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</si>
  <si>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</si>
  <si>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</si>
  <si>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</si>
  <si>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</si>
  <si>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</si>
  <si>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</si>
  <si>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</si>
  <si>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</si>
  <si>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</si>
  <si>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</si>
  <si>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</si>
  <si>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</si>
  <si>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</si>
  <si>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</si>
  <si>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</si>
  <si>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</si>
  <si>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</si>
  <si>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</si>
  <si>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</si>
  <si>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</si>
  <si>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</si>
  <si>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</si>
  <si>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</si>
  <si>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</si>
  <si>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</si>
  <si>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</si>
  <si>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</si>
  <si>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</si>
  <si>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</si>
  <si>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</si>
  <si>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</si>
  <si>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</si>
  <si>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</si>
  <si>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</si>
  <si>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</si>
  <si>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</si>
  <si>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</si>
  <si>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</si>
  <si>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</si>
  <si>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</si>
  <si>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</si>
  <si>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</si>
  <si>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</si>
  <si>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</si>
  <si>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</si>
  <si>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</si>
  <si>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</si>
  <si>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</si>
  <si>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</si>
  <si>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</si>
  <si>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</si>
  <si>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</si>
  <si>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</si>
  <si>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</si>
  <si>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</si>
  <si>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</si>
  <si>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</si>
  <si>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</si>
  <si>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</si>
  <si>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</si>
  <si>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</si>
  <si>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</si>
  <si>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</si>
  <si>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</si>
  <si>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</si>
  <si>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</si>
  <si>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</si>
  <si>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</si>
  <si>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</si>
  <si>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</si>
  <si>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</si>
  <si>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</si>
  <si>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</si>
  <si>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</si>
  <si>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</si>
  <si>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</si>
  <si>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</si>
  <si>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</si>
  <si>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</si>
  <si>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</si>
  <si>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</si>
  <si>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</si>
  <si>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</si>
  <si>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</si>
  <si>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</si>
  <si>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</si>
  <si>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</si>
  <si>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</si>
  <si>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</si>
  <si>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</si>
  <si>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</si>
  <si>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</si>
  <si>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</si>
  <si>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</si>
  <si>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</si>
  <si>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</si>
  <si>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</si>
  <si>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</si>
  <si>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</si>
  <si>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</si>
  <si>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</si>
  <si>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</si>
  <si>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</si>
  <si>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</si>
  <si>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</si>
  <si>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</si>
  <si>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</si>
  <si>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</si>
  <si>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</si>
  <si>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</si>
  <si>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</si>
  <si>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</si>
  <si>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</si>
  <si>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</si>
  <si>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</si>
  <si>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</si>
  <si>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</si>
  <si>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</si>
  <si>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</si>
  <si>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</si>
  <si>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</si>
  <si>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</si>
  <si>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</si>
  <si>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</si>
  <si>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</si>
  <si>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</si>
  <si>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</si>
  <si>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</si>
  <si>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</si>
  <si>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</si>
  <si>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</si>
  <si>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</si>
  <si>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</si>
  <si>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</si>
  <si>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</si>
  <si>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</si>
  <si>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</si>
  <si>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</si>
  <si>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</si>
  <si>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</si>
  <si>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</si>
  <si>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</si>
  <si>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</si>
  <si>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</si>
  <si>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</si>
  <si>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</si>
  <si>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</si>
  <si>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</si>
  <si>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</si>
  <si>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</si>
  <si>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</si>
  <si>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</si>
  <si>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</si>
  <si>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</si>
  <si>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</si>
  <si>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</si>
  <si>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</si>
  <si>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</si>
  <si>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</si>
  <si>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</si>
  <si>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</si>
  <si>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</si>
  <si>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</si>
  <si>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</si>
  <si>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</si>
  <si>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</si>
  <si>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</si>
  <si>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</si>
  <si>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</si>
  <si>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</si>
  <si>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</si>
  <si>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</si>
  <si>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</si>
  <si>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</si>
  <si>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</si>
  <si>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</si>
  <si>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</si>
  <si>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</si>
  <si>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</si>
  <si>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</si>
  <si>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</si>
  <si>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</si>
  <si>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</si>
  <si>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</si>
  <si>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</si>
  <si>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</si>
  <si>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</si>
  <si>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</si>
  <si>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</si>
  <si>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</si>
  <si>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</si>
  <si>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</si>
  <si>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</si>
  <si>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</si>
  <si>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</si>
  <si>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</si>
  <si>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</si>
  <si>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</si>
  <si>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</si>
  <si>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</si>
  <si>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</si>
  <si>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</si>
  <si>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</si>
  <si>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</si>
  <si>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</si>
  <si>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</si>
  <si>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</si>
  <si>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</si>
  <si>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</si>
  <si>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</si>
  <si>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</si>
  <si>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</si>
  <si>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</si>
  <si>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</si>
  <si>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</si>
  <si>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</si>
  <si>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</si>
  <si>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</si>
  <si>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</si>
  <si>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</si>
  <si>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</si>
  <si>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</si>
  <si>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</si>
  <si>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</si>
  <si>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</si>
  <si>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</si>
  <si>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</si>
  <si>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</si>
  <si>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</si>
  <si>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</si>
  <si>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</si>
  <si>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</si>
  <si>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</si>
  <si>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</si>
  <si>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</si>
  <si>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</si>
  <si>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</si>
  <si>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</si>
  <si>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</si>
  <si>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</si>
  <si>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</si>
  <si>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</si>
  <si>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</si>
  <si>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</si>
  <si>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</si>
  <si>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</si>
  <si>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</si>
  <si>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</si>
  <si>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</si>
  <si>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</si>
  <si>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</si>
  <si>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</si>
  <si>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</si>
  <si>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</si>
  <si>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</si>
  <si>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</si>
  <si>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</si>
  <si>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</si>
  <si>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</si>
  <si>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</si>
  <si>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</si>
  <si>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</si>
  <si>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</si>
  <si>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</si>
  <si>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</si>
  <si>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</si>
  <si>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</si>
  <si>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</si>
  <si>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</si>
  <si>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</si>
  <si>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</si>
  <si>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</si>
  <si>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</si>
  <si>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</si>
  <si>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</si>
  <si>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</si>
  <si>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</si>
  <si>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</si>
  <si>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</si>
  <si>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</si>
  <si>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</si>
  <si>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</si>
  <si>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</si>
  <si>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</si>
  <si>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</si>
  <si>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</si>
  <si>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</si>
  <si>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</si>
  <si>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</si>
  <si>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</si>
  <si>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</si>
  <si>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</si>
  <si>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</si>
  <si>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</si>
  <si>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</si>
  <si>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</si>
  <si>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</si>
  <si>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</si>
  <si>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</si>
  <si>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</si>
  <si>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</si>
  <si>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</si>
  <si>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</si>
  <si>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</si>
  <si>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</si>
  <si>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</si>
  <si>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</si>
  <si>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</si>
  <si>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</si>
  <si>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</si>
  <si>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</si>
  <si>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</si>
  <si>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</si>
  <si>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</si>
  <si>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</si>
  <si>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</si>
  <si>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</si>
  <si>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</si>
  <si>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</si>
  <si>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</si>
  <si>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</si>
  <si>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</si>
  <si>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</si>
  <si>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</si>
  <si>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</si>
  <si>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</si>
  <si>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</si>
  <si>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</si>
  <si>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</si>
  <si>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</si>
  <si>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</si>
  <si>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</si>
  <si>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</si>
  <si>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</si>
  <si>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</si>
  <si>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</si>
  <si>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</si>
  <si>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</si>
  <si>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</si>
  <si>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</si>
  <si>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</si>
  <si>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</si>
  <si>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</si>
  <si>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</si>
  <si>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</si>
  <si>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</si>
  <si>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</si>
  <si>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</si>
  <si>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</si>
  <si>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</si>
  <si>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</si>
  <si>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</si>
  <si>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</si>
  <si>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</si>
  <si>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</si>
  <si>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</si>
  <si>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</si>
  <si>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</si>
  <si>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</si>
  <si>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</si>
  <si>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</si>
  <si>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</si>
  <si>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</si>
  <si>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</si>
  <si>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</si>
  <si>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</si>
  <si>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</si>
  <si>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</si>
  <si>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</si>
  <si>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</si>
  <si>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</si>
  <si>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</si>
  <si>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</si>
  <si>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</si>
  <si>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</si>
  <si>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</si>
  <si>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</si>
  <si>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</si>
  <si>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</si>
  <si>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</si>
  <si>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</si>
  <si>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</si>
  <si>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</si>
  <si>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</si>
  <si>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</si>
  <si>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</si>
  <si>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</si>
  <si>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</si>
  <si>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</si>
  <si>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</si>
  <si>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</si>
  <si>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</si>
  <si>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</si>
  <si>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</si>
  <si>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</si>
  <si>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</si>
  <si>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</si>
  <si>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</si>
  <si>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</si>
  <si>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</si>
  <si>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</si>
  <si>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</si>
  <si>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</si>
  <si>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</si>
  <si>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</si>
  <si>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</si>
  <si>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</si>
  <si>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</si>
  <si>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</si>
  <si>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</si>
  <si>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</si>
  <si>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</si>
  <si>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</si>
  <si>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</si>
  <si>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</si>
  <si>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</si>
  <si>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</si>
  <si>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</si>
  <si>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</si>
  <si>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</si>
  <si>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</si>
  <si>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</si>
  <si>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</si>
  <si>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</si>
  <si>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</si>
  <si>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</si>
  <si>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</si>
  <si>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</si>
  <si>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</si>
  <si>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</si>
  <si>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</si>
  <si>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</si>
  <si>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</si>
  <si>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</si>
  <si>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</si>
  <si>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</si>
  <si>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</si>
  <si>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</si>
  <si>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</si>
  <si>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</si>
  <si>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</si>
  <si>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</si>
  <si>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</si>
  <si>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</si>
  <si>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</si>
  <si>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</si>
  <si>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</si>
  <si>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</si>
  <si>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</si>
  <si>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</si>
  <si>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</si>
  <si>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</si>
  <si>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</si>
  <si>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</si>
  <si>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</si>
  <si>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</si>
  <si>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</si>
  <si>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</si>
  <si>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</si>
  <si>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</si>
  <si>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</si>
  <si>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</si>
  <si>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</si>
  <si>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</si>
  <si>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</si>
  <si>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</si>
  <si>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</si>
  <si>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</si>
  <si>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</si>
  <si>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</si>
  <si>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</si>
  <si>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</si>
  <si>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</si>
  <si>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</si>
  <si>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</si>
  <si>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</si>
  <si>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</si>
  <si>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</si>
  <si>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</si>
  <si>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</si>
  <si>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</si>
  <si>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</si>
  <si>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</si>
  <si>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</si>
  <si>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</si>
  <si>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</si>
  <si>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</si>
  <si>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</si>
  <si>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</si>
  <si>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</si>
  <si>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</si>
  <si>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</si>
  <si>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</si>
  <si>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</si>
  <si>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</si>
  <si>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</si>
  <si>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</si>
  <si>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</si>
  <si>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</si>
  <si>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</si>
  <si>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</si>
  <si>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</si>
  <si>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</si>
  <si>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</si>
  <si>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</si>
  <si>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</si>
  <si>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</si>
  <si>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</si>
  <si>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</si>
  <si>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</si>
  <si>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</si>
  <si>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</si>
  <si>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</si>
  <si>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</si>
  <si>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</si>
  <si>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</si>
  <si>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</si>
  <si>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</si>
  <si>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</si>
  <si>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</si>
  <si>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</si>
  <si>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</si>
  <si>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</si>
  <si>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</si>
  <si>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</si>
  <si>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</si>
  <si>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</si>
  <si>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</si>
  <si>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</si>
  <si>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</si>
  <si>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</si>
  <si>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</si>
  <si>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</si>
  <si>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</si>
  <si>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</si>
  <si>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</si>
  <si>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</si>
  <si>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</si>
  <si>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</si>
  <si>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</si>
  <si>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</si>
  <si>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</si>
  <si>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</si>
  <si>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</si>
  <si>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</si>
  <si>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</si>
  <si>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</si>
  <si>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</si>
  <si>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</si>
  <si>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</si>
  <si>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</si>
  <si>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</si>
  <si>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</si>
  <si>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</si>
  <si>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</si>
  <si>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</si>
  <si>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</si>
  <si>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</si>
  <si>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</si>
  <si>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</si>
  <si>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</si>
  <si>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</si>
  <si>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</si>
  <si>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</si>
  <si>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</si>
  <si>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</si>
  <si>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</si>
  <si>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</si>
  <si>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</si>
  <si>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</si>
  <si>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</si>
  <si>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</si>
  <si>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</si>
  <si>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</si>
  <si>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</si>
  <si>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</si>
  <si>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</si>
  <si>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</si>
  <si>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</si>
  <si>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</si>
  <si>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</si>
  <si>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</si>
  <si>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</si>
  <si>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</si>
  <si>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</si>
  <si>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</si>
  <si>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</si>
  <si>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</si>
  <si>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</si>
  <si>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</si>
  <si>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</si>
  <si>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</si>
  <si>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</si>
  <si>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</si>
  <si>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</si>
  <si>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</si>
  <si>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</si>
  <si>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</si>
  <si>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</si>
  <si>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</si>
  <si>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</si>
  <si>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</si>
  <si>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</si>
  <si>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</si>
  <si>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</si>
  <si>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</si>
  <si>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</si>
  <si>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</si>
  <si>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</si>
  <si>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</si>
  <si>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</si>
  <si>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</si>
  <si>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</si>
  <si>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</si>
  <si>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</si>
  <si>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</si>
  <si>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</si>
  <si>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</si>
  <si>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</si>
  <si>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</si>
  <si>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</si>
  <si>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</si>
  <si>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</si>
  <si>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</si>
  <si>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</si>
  <si>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</si>
  <si>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</si>
  <si>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</si>
  <si>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</si>
  <si>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</si>
  <si>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</si>
  <si>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</si>
  <si>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</si>
  <si>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</si>
  <si>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</si>
  <si>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</si>
  <si>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</si>
  <si>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</si>
  <si>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</si>
  <si>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</si>
  <si>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</si>
  <si>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</si>
  <si>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</si>
  <si>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</si>
  <si>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</si>
  <si>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</si>
  <si>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</si>
  <si>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</si>
  <si>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</si>
  <si>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</si>
  <si>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</si>
  <si>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</si>
  <si>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</si>
  <si>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</si>
  <si>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</si>
  <si>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</si>
  <si>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</si>
  <si>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</si>
  <si>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</si>
  <si>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</si>
  <si>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</si>
  <si>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</si>
  <si>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</si>
  <si>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</si>
  <si>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</si>
  <si>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</si>
  <si>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</si>
  <si>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</si>
  <si>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</si>
  <si>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</si>
  <si>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</si>
  <si>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</si>
  <si>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</si>
  <si>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</si>
  <si>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</si>
  <si>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</si>
  <si>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</si>
  <si>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</si>
  <si>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</si>
  <si>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</si>
  <si>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</si>
  <si>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</si>
  <si>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</si>
  <si>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</si>
  <si>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</si>
  <si>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</si>
  <si>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</si>
  <si>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</si>
  <si>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</si>
  <si>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</si>
  <si>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</si>
  <si>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</si>
  <si>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</si>
  <si>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</si>
  <si>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</si>
  <si>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</si>
  <si>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</si>
  <si>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</si>
  <si>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</si>
  <si>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</si>
  <si>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</si>
  <si>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</si>
  <si>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</si>
  <si>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</si>
  <si>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</si>
  <si>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</si>
  <si>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</si>
  <si>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</si>
  <si>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</si>
  <si>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</si>
  <si>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</si>
  <si>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</si>
  <si>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</si>
  <si>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</si>
  <si>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</si>
  <si>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</si>
  <si>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</si>
  <si>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</si>
  <si>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</si>
  <si>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</si>
  <si>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</si>
  <si>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</si>
  <si>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</si>
  <si>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</si>
  <si>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</si>
  <si>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</si>
  <si>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</si>
  <si>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</si>
  <si>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</si>
  <si>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</si>
  <si>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</si>
  <si>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</si>
  <si>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</si>
  <si>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</si>
  <si>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</si>
  <si>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</si>
  <si>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</si>
  <si>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</si>
  <si>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</si>
  <si>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</si>
  <si>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</si>
  <si>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</si>
  <si>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</si>
  <si>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</si>
  <si>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</si>
  <si>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</si>
  <si>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</si>
  <si>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</si>
  <si>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</si>
  <si>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</si>
  <si>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</si>
  <si>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</si>
  <si>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</si>
  <si>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</si>
  <si>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</si>
  <si>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</si>
  <si>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</si>
  <si>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</si>
  <si>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</si>
  <si>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</si>
  <si>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</si>
  <si>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</si>
  <si>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</si>
  <si>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</si>
  <si>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</si>
  <si>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</si>
  <si>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</si>
  <si>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</si>
  <si>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</si>
  <si>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</si>
  <si>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</si>
  <si>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</si>
  <si>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</si>
  <si>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</si>
  <si>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</si>
  <si>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</si>
  <si>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</si>
  <si>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</si>
  <si>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</si>
  <si>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</si>
  <si>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</si>
  <si>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</si>
  <si>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</si>
  <si>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</si>
  <si>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</si>
  <si>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</si>
  <si>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</si>
  <si>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</si>
  <si>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</si>
  <si>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</si>
  <si>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</si>
  <si>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</si>
  <si>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</si>
  <si>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</si>
  <si>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</si>
  <si>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</si>
  <si>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</si>
  <si>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</si>
  <si>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</si>
  <si>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</si>
  <si>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</si>
  <si>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</si>
  <si>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</si>
  <si>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</si>
  <si>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</si>
  <si>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</si>
  <si>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</si>
  <si>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</si>
  <si>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</si>
  <si>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</si>
  <si>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</si>
  <si>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</si>
  <si>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</si>
  <si>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</si>
  <si>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</si>
  <si>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</si>
  <si>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</si>
  <si>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</si>
  <si>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</si>
  <si>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</si>
  <si>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</si>
  <si>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</si>
  <si>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</si>
  <si>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</si>
  <si>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</si>
  <si>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</si>
  <si>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</si>
  <si>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</si>
  <si>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</si>
  <si>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</si>
  <si>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</si>
  <si>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</si>
  <si>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</si>
  <si>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</si>
  <si>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</si>
  <si>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</si>
  <si>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</si>
  <si>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</si>
  <si>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</si>
  <si>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</si>
  <si>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</si>
  <si>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</si>
  <si>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</si>
  <si>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</si>
  <si>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</si>
  <si>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</si>
  <si>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</si>
  <si>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</si>
  <si>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</si>
  <si>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</si>
  <si>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</si>
  <si>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</si>
  <si>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</si>
  <si>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</si>
  <si>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</si>
  <si>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</si>
  <si>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</si>
  <si>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</si>
  <si>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</si>
  <si>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</si>
  <si>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</si>
  <si>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</si>
  <si>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</si>
  <si>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</si>
  <si>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</si>
  <si>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</si>
  <si>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</si>
  <si>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</si>
  <si>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</si>
  <si>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</si>
  <si>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</si>
  <si>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</si>
  <si>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</si>
  <si>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</si>
  <si>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</si>
  <si>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</si>
  <si>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</si>
  <si>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</si>
  <si>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</si>
  <si>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</si>
  <si>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</si>
  <si>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</si>
  <si>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</si>
  <si>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</si>
  <si>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</si>
  <si>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</si>
  <si>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</si>
  <si>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</si>
  <si>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</si>
  <si>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</si>
  <si>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</si>
  <si>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</si>
  <si>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</si>
  <si>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</si>
  <si>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</si>
  <si>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</si>
  <si>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</si>
  <si>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</si>
  <si>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</si>
  <si>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</si>
  <si>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</si>
  <si>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</si>
  <si>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</si>
  <si>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</si>
  <si>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</si>
  <si>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</si>
  <si>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</si>
  <si>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</si>
  <si>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</si>
  <si>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</si>
  <si>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</si>
  <si>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</si>
  <si>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</si>
  <si>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</si>
  <si>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</si>
  <si>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</si>
  <si>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</si>
  <si>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</si>
  <si>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</si>
  <si>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</si>
  <si>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</si>
  <si>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</si>
  <si>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</si>
  <si>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</si>
  <si>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</si>
  <si>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</si>
  <si>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</si>
  <si>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</si>
  <si>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</si>
  <si>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</si>
  <si>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</si>
  <si>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</si>
  <si>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</si>
  <si>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</si>
  <si>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</si>
  <si>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</si>
  <si>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</si>
  <si>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</si>
  <si>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</si>
  <si>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</si>
  <si>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</si>
  <si>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</si>
  <si>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</si>
  <si>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</si>
  <si>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</si>
  <si>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</si>
  <si>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</si>
  <si>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</si>
  <si>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</si>
  <si>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</si>
  <si>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</si>
  <si>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</si>
  <si>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</si>
  <si>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</si>
  <si>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</si>
  <si>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</si>
  <si>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</si>
  <si>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</si>
  <si>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</si>
  <si>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</si>
  <si>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</si>
  <si>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</si>
  <si>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</si>
  <si>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</si>
  <si>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</si>
  <si>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</si>
  <si>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</si>
  <si>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</si>
  <si>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</si>
  <si>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</si>
  <si>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</si>
  <si>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</si>
  <si>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</si>
  <si>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</si>
  <si>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</si>
  <si>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</si>
  <si>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</si>
  <si>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</si>
  <si>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</si>
  <si>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</si>
  <si>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</si>
  <si>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</si>
  <si>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</si>
  <si>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</si>
  <si>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</si>
  <si>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</si>
  <si>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</si>
  <si>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</si>
  <si>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</si>
  <si>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</si>
  <si>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</si>
  <si>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</si>
  <si>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</si>
  <si>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</si>
  <si>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</si>
  <si>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</si>
  <si>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</si>
  <si>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</si>
  <si>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</si>
  <si>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</si>
  <si>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</si>
  <si>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</si>
  <si>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</si>
  <si>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</si>
  <si>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</si>
  <si>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</si>
  <si>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</si>
  <si>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</si>
  <si>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</si>
  <si>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</si>
  <si>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</si>
  <si>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</si>
  <si>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</si>
  <si>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</si>
  <si>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</si>
  <si>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</si>
  <si>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</si>
  <si>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</si>
  <si>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</si>
  <si>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</si>
  <si>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</si>
  <si>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</si>
  <si>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</si>
  <si>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</si>
  <si>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</si>
  <si>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</si>
  <si>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</si>
  <si>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</si>
  <si>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</si>
  <si>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</si>
  <si>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</si>
  <si>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</si>
  <si>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</si>
  <si>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</si>
  <si>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</si>
  <si>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</si>
  <si>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</si>
  <si>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</si>
  <si>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</si>
  <si>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</si>
  <si>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</si>
  <si>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</si>
  <si>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</si>
  <si>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</si>
  <si>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</si>
  <si>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</si>
  <si>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</si>
  <si>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</si>
  <si>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</si>
  <si>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</si>
  <si>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</si>
  <si>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</si>
  <si>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</si>
  <si>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</si>
  <si>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</si>
  <si>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</si>
  <si>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</si>
  <si>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</si>
  <si>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</si>
  <si>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</si>
  <si>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</si>
  <si>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</si>
  <si>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</si>
  <si>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</si>
  <si>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</si>
  <si>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</si>
  <si>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</si>
  <si>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</si>
  <si>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</si>
  <si>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</si>
  <si>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</si>
  <si>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</si>
  <si>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</si>
  <si>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</si>
  <si>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</si>
  <si>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</si>
  <si>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</si>
  <si>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</si>
  <si>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</si>
  <si>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</si>
  <si>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</si>
  <si>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</si>
  <si>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</si>
  <si>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</si>
  <si>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</si>
  <si>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</si>
  <si>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</si>
  <si>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</si>
  <si>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</si>
  <si>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</si>
  <si>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</si>
  <si>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</si>
  <si>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</si>
  <si>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</si>
  <si>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</si>
  <si>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</si>
  <si>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</si>
  <si>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</si>
  <si>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</si>
  <si>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</si>
  <si>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</si>
  <si>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</si>
  <si>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</si>
  <si>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</si>
  <si>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</si>
  <si>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</si>
  <si>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</si>
  <si>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</si>
  <si>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</si>
  <si>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</si>
  <si>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</si>
  <si>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</si>
  <si>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</si>
  <si>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</si>
  <si>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</si>
  <si>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</si>
  <si>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</si>
  <si>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</si>
  <si>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</si>
  <si>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</si>
  <si>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</si>
  <si>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</si>
  <si>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</si>
  <si>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</si>
  <si>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</si>
  <si>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</si>
  <si>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</si>
  <si>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</si>
  <si>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</si>
  <si>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</si>
  <si>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</si>
  <si>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</si>
  <si>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</si>
  <si>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</si>
  <si>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</si>
  <si>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</si>
  <si>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</si>
  <si>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</si>
  <si>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</si>
  <si>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</si>
  <si>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</si>
  <si>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</si>
  <si>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</si>
  <si>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</si>
  <si>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</si>
  <si>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</si>
  <si>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</si>
  <si>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</si>
  <si>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</si>
  <si>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</si>
  <si>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</si>
  <si>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</si>
  <si>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</si>
  <si>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</si>
  <si>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</si>
  <si>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</si>
  <si>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</si>
  <si>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</si>
  <si>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</si>
  <si>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</si>
  <si>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</si>
  <si>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</si>
  <si>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</si>
  <si>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</si>
  <si>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</si>
  <si>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</si>
  <si>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</si>
  <si>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</si>
  <si>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</si>
  <si>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</si>
  <si>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</si>
  <si>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</si>
  <si>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</si>
  <si>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</si>
  <si>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</si>
  <si>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</si>
  <si>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</si>
  <si>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</si>
  <si>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</si>
  <si>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</si>
  <si>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</si>
  <si>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</si>
  <si>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</si>
  <si>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</si>
  <si>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</si>
  <si>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</si>
  <si>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</si>
  <si>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</si>
  <si>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</si>
  <si>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</si>
  <si>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</si>
  <si>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</si>
  <si>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</si>
  <si>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</si>
  <si>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</si>
  <si>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</si>
  <si>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</si>
  <si>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</si>
  <si>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</si>
  <si>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</si>
  <si>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</si>
  <si>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</si>
  <si>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</si>
  <si>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</si>
  <si>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</si>
  <si>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</si>
  <si>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</si>
  <si>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</si>
  <si>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</si>
  <si>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</si>
  <si>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</si>
  <si>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</si>
  <si>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</si>
  <si>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</si>
  <si>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</si>
  <si>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</si>
  <si>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</si>
  <si>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</si>
  <si>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</si>
  <si>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</si>
  <si>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</si>
  <si>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</si>
  <si>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</si>
  <si>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</si>
  <si>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</si>
  <si>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</si>
  <si>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</si>
  <si>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</si>
  <si>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</si>
  <si>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</si>
  <si>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</si>
  <si>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</si>
  <si>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</si>
  <si>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</si>
  <si>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</si>
  <si>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</si>
  <si>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</si>
  <si>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</si>
  <si>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</si>
  <si>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</si>
  <si>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</si>
  <si>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</si>
  <si>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</si>
  <si>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</si>
  <si>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</si>
  <si>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</si>
  <si>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</si>
  <si>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</si>
  <si>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</si>
  <si>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</si>
  <si>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</si>
  <si>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</si>
  <si>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</si>
  <si>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</si>
  <si>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</si>
  <si>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</si>
  <si>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</si>
  <si>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</si>
  <si>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</si>
  <si>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</si>
  <si>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</si>
  <si>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</si>
  <si>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</si>
  <si>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</si>
  <si>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</si>
  <si>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</si>
  <si>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</si>
  <si>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</si>
  <si>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</si>
  <si>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</si>
  <si>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</si>
  <si>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</si>
  <si>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</si>
  <si>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</si>
  <si>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</si>
  <si>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</si>
  <si>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</si>
  <si>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</si>
  <si>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</si>
  <si>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</si>
  <si>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</si>
  <si>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</si>
  <si>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</si>
  <si>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</si>
  <si>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</si>
  <si>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</si>
  <si>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</si>
  <si>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</si>
  <si>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</si>
  <si>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</si>
  <si>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</si>
  <si>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</si>
  <si>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</si>
  <si>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</si>
  <si>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</si>
  <si>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</si>
  <si>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</si>
  <si>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</si>
  <si>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</si>
  <si>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</si>
  <si>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</si>
  <si>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</si>
  <si>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</si>
  <si>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</si>
  <si>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</si>
  <si>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</si>
  <si>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</si>
  <si>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</si>
  <si>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</si>
  <si>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</si>
  <si>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</si>
  <si>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</si>
  <si>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</si>
  <si>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</si>
  <si>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</si>
  <si>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</si>
  <si>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</si>
  <si>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</si>
  <si>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</si>
  <si>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</si>
  <si>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</si>
  <si>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</si>
  <si>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</si>
  <si>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</si>
  <si>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</si>
  <si>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</si>
  <si>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</si>
  <si>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</si>
  <si>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</si>
  <si>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</si>
  <si>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</si>
  <si>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</si>
  <si>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</si>
  <si>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</si>
  <si>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</si>
  <si>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</si>
  <si>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</si>
  <si>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</si>
  <si>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</si>
  <si>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</si>
  <si>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</si>
  <si>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</si>
  <si>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</si>
  <si>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</si>
  <si>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</si>
  <si>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</si>
  <si>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</si>
  <si>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</si>
  <si>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</si>
  <si>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</si>
  <si>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</si>
  <si>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</si>
  <si>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</si>
  <si>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</si>
  <si>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</si>
  <si>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</si>
  <si>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</si>
  <si>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</si>
  <si>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</si>
  <si>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</si>
  <si>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</si>
  <si>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</si>
  <si>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</si>
  <si>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</si>
  <si>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</si>
  <si>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</si>
  <si>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</si>
  <si>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</si>
  <si>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</si>
  <si>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</si>
  <si>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</si>
  <si>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</si>
  <si>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</si>
  <si>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</si>
  <si>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</si>
  <si>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</si>
  <si>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</si>
  <si>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</si>
  <si>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</si>
  <si>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</si>
  <si>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</si>
  <si>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</si>
  <si>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</si>
  <si>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</si>
  <si>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</si>
  <si>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</si>
  <si>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</si>
  <si>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</si>
  <si>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</si>
  <si>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</si>
  <si>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</si>
  <si>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</si>
  <si>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</si>
  <si>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</si>
  <si>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</si>
  <si>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</si>
  <si>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</si>
  <si>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</si>
  <si>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</si>
  <si>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</si>
  <si>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</si>
  <si>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</si>
  <si>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</si>
  <si>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</si>
  <si>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</si>
  <si>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</si>
  <si>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</si>
  <si>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</si>
  <si>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</si>
  <si>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</si>
  <si>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</si>
  <si>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</si>
  <si>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</si>
  <si>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</si>
  <si>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</si>
  <si>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</si>
  <si>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</si>
  <si>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</si>
  <si>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</si>
  <si>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</si>
  <si>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</si>
  <si>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</si>
  <si>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</si>
  <si>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</si>
  <si>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</si>
  <si>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</si>
  <si>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</si>
  <si>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</si>
  <si>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</si>
  <si>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</si>
  <si>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</si>
  <si>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</si>
  <si>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</si>
  <si>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</si>
  <si>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</si>
  <si>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</si>
  <si>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</si>
  <si>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</si>
  <si>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</si>
  <si>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</si>
  <si>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</si>
  <si>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</si>
  <si>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</si>
  <si>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</si>
  <si>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</si>
  <si>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</si>
  <si>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</si>
  <si>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</si>
  <si>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</si>
  <si>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</si>
  <si>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</si>
  <si>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</si>
  <si>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</si>
  <si>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</si>
  <si>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</si>
  <si>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</si>
  <si>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</si>
  <si>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</si>
  <si>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</si>
  <si>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</si>
  <si>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</si>
  <si>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</si>
  <si>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</si>
  <si>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</si>
  <si>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</si>
  <si>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</si>
  <si>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</si>
  <si>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</si>
  <si>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</si>
  <si>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</si>
  <si>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</si>
  <si>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</si>
  <si>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</si>
  <si>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</si>
  <si>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</si>
  <si>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</si>
  <si>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</si>
  <si>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</si>
  <si>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</si>
  <si>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</si>
  <si>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</si>
  <si>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</si>
  <si>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</si>
  <si>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</si>
  <si>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</si>
  <si>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</si>
  <si>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</si>
  <si>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</si>
  <si>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</si>
  <si>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</si>
  <si>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</si>
  <si>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</si>
  <si>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</si>
  <si>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</si>
  <si>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</si>
  <si>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</si>
  <si>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</si>
  <si>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</si>
  <si>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</si>
  <si>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</si>
  <si>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</si>
  <si>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</si>
  <si>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</si>
  <si>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</si>
  <si>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</si>
  <si>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</si>
  <si>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</si>
  <si>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</si>
  <si>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</si>
  <si>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</si>
  <si>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</si>
  <si>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</si>
  <si>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</si>
  <si>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</si>
  <si>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</si>
  <si>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</si>
  <si>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</si>
  <si>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</si>
  <si>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</si>
  <si>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</si>
  <si>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</si>
  <si>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</si>
  <si>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</si>
  <si>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</si>
  <si>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</si>
  <si>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</si>
  <si>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</si>
  <si>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</si>
  <si>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</si>
  <si>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</si>
  <si>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</si>
  <si>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</si>
  <si>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</si>
  <si>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</si>
  <si>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</si>
  <si>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</si>
  <si>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</si>
  <si>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</si>
  <si>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</si>
  <si>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</si>
  <si>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</si>
  <si>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</si>
  <si>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</si>
  <si>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</si>
  <si>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</si>
  <si>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</si>
  <si>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</si>
  <si>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</si>
  <si>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</si>
  <si>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</si>
  <si>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</si>
  <si>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</si>
  <si>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</si>
  <si>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</si>
  <si>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</si>
  <si>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</si>
  <si>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</si>
  <si>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</si>
  <si>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</si>
  <si>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</si>
  <si>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</si>
  <si>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</si>
  <si>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</si>
  <si>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</si>
  <si>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</si>
  <si>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</si>
  <si>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</si>
  <si>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</si>
  <si>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</si>
  <si>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</si>
  <si>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</si>
  <si>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</si>
  <si>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</si>
  <si>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</si>
  <si>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</si>
  <si>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</si>
  <si>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</si>
  <si>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</si>
  <si>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</si>
  <si>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</si>
  <si>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</si>
  <si>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</si>
  <si>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</si>
  <si>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</si>
  <si>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</si>
  <si>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</si>
  <si>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</si>
  <si>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</si>
  <si>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</si>
  <si>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</si>
  <si>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</si>
  <si>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</si>
  <si>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</si>
  <si>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</si>
  <si>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</si>
  <si>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</si>
  <si>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</si>
  <si>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</si>
  <si>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</si>
  <si>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</si>
  <si>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</si>
  <si>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</si>
  <si>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</si>
  <si>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</si>
  <si>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</si>
  <si>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</si>
  <si>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</si>
  <si>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</si>
  <si>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</si>
  <si>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</si>
  <si>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</si>
  <si>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</si>
  <si>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</si>
  <si>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</si>
  <si>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</si>
  <si>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</si>
  <si>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</si>
  <si>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</si>
  <si>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</si>
  <si>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</si>
  <si>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</si>
  <si>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</si>
  <si>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</si>
  <si>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</si>
  <si>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</si>
  <si>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</si>
  <si>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</si>
  <si>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</si>
  <si>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</si>
  <si>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</si>
  <si>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</si>
  <si>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</si>
  <si>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</si>
  <si>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</si>
  <si>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</si>
  <si>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</si>
  <si>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</si>
  <si>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</si>
  <si>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</si>
  <si>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</si>
  <si>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</si>
  <si>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</si>
  <si>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</si>
  <si>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</si>
  <si>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</si>
  <si>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</si>
  <si>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</si>
  <si>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</si>
  <si>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</si>
  <si>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</si>
  <si>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</si>
  <si>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</si>
  <si>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</si>
  <si>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</si>
  <si>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</si>
  <si>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</si>
  <si>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</si>
  <si>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</si>
  <si>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</si>
  <si>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</si>
  <si>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</si>
  <si>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</si>
  <si>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</si>
  <si>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</si>
  <si>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</si>
  <si>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</si>
  <si>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</si>
  <si>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</si>
  <si>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</si>
  <si>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</si>
  <si>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</si>
  <si>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</si>
  <si>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</si>
  <si>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</si>
  <si>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</si>
  <si>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</si>
  <si>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</si>
  <si>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</si>
  <si>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</si>
  <si>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</si>
  <si>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</si>
  <si>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</si>
  <si>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</si>
  <si>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</si>
  <si>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</si>
  <si>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</si>
  <si>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</si>
  <si>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</si>
  <si>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</si>
  <si>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</si>
  <si>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</si>
  <si>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</si>
  <si>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</si>
  <si>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</si>
  <si>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</si>
  <si>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</si>
  <si>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</si>
  <si>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</si>
  <si>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</si>
  <si>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</si>
  <si>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</si>
  <si>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</si>
  <si>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</si>
  <si>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</si>
  <si>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</si>
  <si>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</si>
  <si>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</si>
  <si>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</si>
  <si>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</si>
  <si>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</si>
  <si>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</si>
  <si>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</si>
  <si>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</si>
  <si>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</si>
  <si>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</si>
  <si>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</si>
  <si>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</si>
  <si>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</si>
  <si>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</si>
  <si>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</si>
  <si>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</si>
  <si>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</si>
  <si>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</si>
  <si>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</si>
  <si>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</si>
  <si>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</si>
  <si>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</si>
  <si>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</si>
  <si>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</si>
  <si>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</si>
  <si>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</si>
  <si>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</si>
  <si>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</si>
  <si>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</si>
  <si>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</si>
  <si>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</si>
  <si>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</si>
  <si>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</si>
  <si>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</si>
  <si>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</si>
  <si>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</si>
  <si>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</si>
  <si>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</si>
  <si>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</si>
  <si>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</si>
  <si>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</si>
  <si>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</si>
  <si>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</si>
  <si>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</si>
  <si>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</si>
  <si>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</si>
  <si>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</si>
  <si>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</si>
  <si>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</si>
  <si>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</si>
  <si>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</si>
  <si>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</si>
  <si>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</si>
  <si>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</si>
  <si>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</si>
  <si>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</si>
  <si>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</si>
  <si>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</si>
  <si>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</si>
  <si>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</si>
  <si>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</si>
  <si>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</si>
  <si>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</si>
  <si>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</si>
  <si>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</si>
  <si>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</si>
  <si>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</si>
  <si>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</si>
  <si>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</si>
  <si>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</si>
  <si>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</si>
  <si>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</si>
  <si>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</si>
  <si>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</si>
  <si>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</si>
  <si>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</si>
  <si>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</si>
  <si>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</si>
  <si>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</si>
  <si>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</si>
  <si>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</si>
  <si>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</si>
  <si>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</si>
  <si>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</si>
  <si>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</si>
  <si>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</si>
  <si>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</si>
  <si>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</si>
  <si>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</si>
  <si>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</si>
  <si>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</si>
  <si>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</si>
  <si>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</si>
  <si>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</si>
  <si>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</si>
  <si>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</si>
  <si>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</si>
  <si>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</si>
  <si>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</si>
  <si>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</si>
  <si>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</si>
  <si>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</si>
  <si>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</si>
  <si>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</si>
  <si>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</si>
  <si>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</si>
  <si>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</si>
  <si>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</si>
  <si>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</si>
  <si>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</si>
  <si>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</si>
  <si>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</si>
  <si>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</si>
  <si>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</si>
  <si>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</si>
  <si>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</si>
  <si>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</si>
  <si>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</si>
  <si>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</si>
  <si>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</si>
  <si>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</si>
  <si>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</si>
  <si>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</si>
  <si>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</si>
  <si>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</si>
  <si>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</si>
  <si>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</si>
  <si>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</si>
  <si>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</si>
  <si>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</si>
  <si>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</si>
  <si>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</si>
  <si>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</si>
  <si>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</si>
  <si>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</si>
  <si>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</si>
  <si>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</si>
  <si>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</si>
  <si>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</si>
  <si>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</si>
  <si>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</si>
  <si>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</si>
  <si>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</si>
  <si>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</si>
  <si>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</si>
  <si>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</si>
  <si>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</si>
  <si>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</si>
  <si>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</si>
  <si>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</si>
  <si>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</si>
  <si>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</si>
  <si>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</si>
  <si>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</si>
  <si>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</si>
  <si>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</si>
  <si>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</si>
  <si>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</si>
  <si>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</si>
  <si>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</si>
  <si>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</si>
  <si>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</si>
  <si>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</si>
  <si>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</si>
  <si>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</si>
  <si>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</si>
  <si>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</si>
  <si>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</si>
  <si>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</si>
  <si>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</si>
  <si>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</si>
  <si>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</si>
  <si>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</si>
  <si>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</si>
  <si>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</si>
  <si>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</si>
  <si>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</si>
  <si>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</si>
  <si>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</si>
  <si>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</si>
  <si>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</si>
  <si>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</si>
  <si>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</si>
  <si>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</si>
  <si>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</si>
  <si>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</si>
  <si>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</si>
  <si>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</si>
  <si>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</si>
  <si>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</si>
  <si>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</si>
  <si>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</si>
  <si>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</si>
  <si>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</si>
  <si>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</si>
  <si>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</si>
  <si>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</si>
  <si>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</si>
  <si>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</si>
  <si>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</si>
  <si>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</si>
  <si>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</si>
  <si>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</si>
  <si>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</si>
  <si>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</si>
  <si>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</si>
  <si>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</si>
  <si>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</si>
  <si>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</si>
  <si>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</si>
  <si>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</si>
  <si>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</si>
  <si>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</si>
  <si>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</si>
  <si>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</si>
  <si>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</si>
  <si>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</si>
  <si>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</si>
  <si>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</si>
  <si>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</si>
  <si>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</si>
  <si>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</si>
  <si>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</si>
  <si>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</si>
  <si>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</si>
  <si>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</si>
  <si>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</si>
  <si>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</si>
  <si>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</si>
  <si>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</si>
  <si>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</si>
  <si>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</si>
  <si>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</si>
  <si>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</si>
  <si>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</si>
  <si>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</si>
  <si>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</si>
  <si>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</si>
  <si>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</si>
  <si>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</si>
  <si>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</si>
  <si>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</si>
  <si>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</si>
  <si>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</si>
  <si>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</si>
  <si>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</si>
  <si>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</si>
  <si>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</si>
  <si>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</si>
  <si>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</si>
  <si>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</si>
  <si>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</si>
  <si>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</si>
  <si>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</si>
  <si>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</si>
  <si>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</si>
  <si>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</si>
  <si>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</si>
  <si>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</si>
  <si>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</si>
  <si>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</si>
  <si>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</si>
  <si>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</si>
  <si>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</si>
  <si>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</si>
  <si>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</si>
  <si>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</si>
  <si>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</si>
  <si>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</si>
  <si>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</si>
  <si>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</si>
  <si>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</si>
  <si>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</si>
  <si>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</si>
  <si>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</si>
  <si>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</si>
  <si>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</si>
  <si>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</si>
  <si>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</si>
  <si>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</si>
  <si>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</si>
  <si>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</si>
  <si>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</si>
  <si>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</si>
  <si>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</si>
  <si>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</si>
  <si>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</si>
  <si>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</si>
  <si>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</si>
  <si>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</si>
  <si>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</si>
  <si>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</si>
  <si>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</si>
  <si>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</si>
  <si>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</si>
  <si>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</si>
  <si>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</si>
  <si>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</si>
  <si>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</si>
  <si>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</si>
  <si>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</si>
  <si>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</si>
  <si>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</si>
  <si>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</si>
  <si>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</si>
  <si>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</si>
  <si>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</si>
  <si>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</si>
  <si>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</si>
  <si>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</si>
  <si>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</si>
  <si>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</si>
  <si>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</si>
  <si>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</si>
  <si>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</si>
  <si>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</si>
  <si>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</si>
  <si>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</si>
  <si>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</si>
  <si>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</si>
  <si>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</si>
  <si>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</si>
  <si>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</si>
  <si>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</si>
  <si>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</si>
  <si>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</si>
  <si>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</si>
  <si>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</si>
  <si>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</si>
  <si>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</si>
  <si>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</si>
  <si>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</si>
  <si>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</si>
  <si>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</si>
  <si>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</si>
  <si>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</si>
  <si>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</si>
  <si>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</si>
  <si>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</si>
  <si>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</si>
  <si>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</si>
  <si>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</si>
  <si>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</si>
  <si>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</si>
  <si>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</si>
  <si>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</si>
  <si>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</si>
  <si>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</si>
  <si>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</si>
  <si>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</si>
  <si>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</si>
  <si>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</si>
  <si>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</si>
  <si>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</si>
  <si>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</si>
  <si>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</si>
  <si>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</si>
  <si>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</si>
  <si>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</si>
  <si>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</si>
  <si>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</si>
  <si>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</si>
  <si>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</si>
  <si>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</si>
  <si>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</si>
  <si>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</si>
  <si>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</si>
  <si>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</si>
  <si>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</si>
  <si>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</si>
  <si>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</si>
  <si>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</si>
  <si>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</si>
  <si>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</si>
  <si>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</si>
  <si>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</si>
  <si>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</si>
  <si>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</si>
  <si>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</si>
  <si>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</si>
  <si>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</si>
  <si>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</si>
  <si>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</si>
  <si>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</si>
  <si>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</si>
  <si>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</si>
  <si>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</si>
  <si>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</si>
  <si>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</si>
  <si>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</si>
  <si>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</si>
  <si>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</si>
  <si>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</si>
  <si>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</si>
  <si>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</si>
  <si>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</si>
  <si>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</si>
  <si>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</si>
  <si>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</si>
  <si>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</si>
  <si>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</si>
  <si>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</si>
  <si>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</si>
  <si>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</si>
  <si>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</si>
  <si>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</si>
  <si>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</si>
  <si>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</si>
  <si>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</si>
  <si>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</si>
  <si>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</si>
  <si>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</si>
  <si>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</si>
  <si>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</si>
  <si>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</si>
  <si>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</si>
  <si>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</si>
  <si>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</si>
  <si>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</si>
  <si>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</si>
  <si>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</si>
  <si>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</si>
  <si>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</si>
  <si>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</si>
  <si>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</si>
  <si>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</si>
  <si>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</si>
  <si>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</si>
  <si>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</si>
  <si>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</si>
  <si>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</si>
  <si>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</si>
  <si>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</si>
  <si>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</si>
  <si>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</si>
  <si>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</si>
  <si>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</si>
  <si>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</si>
  <si>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</si>
  <si>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</si>
  <si>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</si>
  <si>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</si>
  <si>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</si>
  <si>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</si>
  <si>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</si>
  <si>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</si>
  <si>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</si>
  <si>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</si>
  <si>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</si>
  <si>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</si>
  <si>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</si>
  <si>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</si>
  <si>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</si>
  <si>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</si>
  <si>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</si>
  <si>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</si>
  <si>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</si>
  <si>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</si>
  <si>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</si>
  <si>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</si>
  <si>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</si>
  <si>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</si>
  <si>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</si>
  <si>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</si>
  <si>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</si>
  <si>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</si>
  <si>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</si>
  <si>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</si>
  <si>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</si>
  <si>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</si>
  <si>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</si>
  <si>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</si>
  <si>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</si>
  <si>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</si>
  <si>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</si>
  <si>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</si>
  <si>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</si>
  <si>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</si>
  <si>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</si>
  <si>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</si>
  <si>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</si>
  <si>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</si>
  <si>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</si>
  <si>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</si>
  <si>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</si>
  <si>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</si>
  <si>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</si>
  <si>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</si>
  <si>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</si>
  <si>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</si>
  <si>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</si>
  <si>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</si>
  <si>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</si>
  <si>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</si>
  <si>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</si>
  <si>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</si>
  <si>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</si>
  <si>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</si>
  <si>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</si>
  <si>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</si>
  <si>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</si>
  <si>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</si>
  <si>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</si>
  <si>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</si>
  <si>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</si>
  <si>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</si>
  <si>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</si>
  <si>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</si>
  <si>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</si>
  <si>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</si>
  <si>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</si>
  <si>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</si>
  <si>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</si>
  <si>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</si>
  <si>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</si>
  <si>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</si>
  <si>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</si>
  <si>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</si>
  <si>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</si>
  <si>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</si>
  <si>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</si>
  <si>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</si>
  <si>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</si>
  <si>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</si>
  <si>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</si>
  <si>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</si>
  <si>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</si>
  <si>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</si>
  <si>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</si>
  <si>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</si>
  <si>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</si>
  <si>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</si>
  <si>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</si>
  <si>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</si>
  <si>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</si>
  <si>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</si>
  <si>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</si>
  <si>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</si>
  <si>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</si>
  <si>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</si>
  <si>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</si>
  <si>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</si>
  <si>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</si>
  <si>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</si>
  <si>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</si>
  <si>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</si>
  <si>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</si>
  <si>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</si>
  <si>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</si>
  <si>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</si>
  <si>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</si>
  <si>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</si>
  <si>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</si>
  <si>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</si>
  <si>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</si>
  <si>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</si>
  <si>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</si>
  <si>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</si>
  <si>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</si>
  <si>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</si>
  <si>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</si>
  <si>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</si>
  <si>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</si>
  <si>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</si>
  <si>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</si>
  <si>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</si>
  <si>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</si>
  <si>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</si>
  <si>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</si>
  <si>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</si>
  <si>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</si>
  <si>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</si>
  <si>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</si>
  <si>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</si>
  <si>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</si>
  <si>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</si>
  <si>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</si>
  <si>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</si>
  <si>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</si>
  <si>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</si>
  <si>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</si>
  <si>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</si>
  <si>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</si>
  <si>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</si>
  <si>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</si>
  <si>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</si>
  <si>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</si>
  <si>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</si>
  <si>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</si>
  <si>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</si>
  <si>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</si>
  <si>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</si>
  <si>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</si>
  <si>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</si>
  <si>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</si>
  <si>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</si>
  <si>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</si>
  <si>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</si>
  <si>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</si>
  <si>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</si>
  <si>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</si>
  <si>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</si>
  <si>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</si>
  <si>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</si>
  <si>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</si>
  <si>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</si>
  <si>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</si>
  <si>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</si>
  <si>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</si>
  <si>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</si>
  <si>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</si>
  <si>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</si>
  <si>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</si>
  <si>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</si>
  <si>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</si>
  <si>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</si>
  <si>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</si>
  <si>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</si>
  <si>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</si>
  <si>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</si>
  <si>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</si>
  <si>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</si>
  <si>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</si>
  <si>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</si>
  <si>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</si>
  <si>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</si>
  <si>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</si>
  <si>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</si>
  <si>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</si>
  <si>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</si>
  <si>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</si>
  <si>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</si>
  <si>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</si>
  <si>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</si>
  <si>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</si>
  <si>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</si>
  <si>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</si>
  <si>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</si>
  <si>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</si>
  <si>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</si>
  <si>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</si>
  <si>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</si>
  <si>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</si>
  <si>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</si>
  <si>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</si>
  <si>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</si>
  <si>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</si>
  <si>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</si>
  <si>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</si>
  <si>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</si>
  <si>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</si>
  <si>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</si>
  <si>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</si>
  <si>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</si>
  <si>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</si>
  <si>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</si>
  <si>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</si>
  <si>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</si>
  <si>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</si>
  <si>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</si>
  <si>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</si>
  <si>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</si>
  <si>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</si>
  <si>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</si>
  <si>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</si>
  <si>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</si>
  <si>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</si>
  <si>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</si>
  <si>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</si>
  <si>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</si>
  <si>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</si>
  <si>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</si>
  <si>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</si>
  <si>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</si>
  <si>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</si>
  <si>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</si>
  <si>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</si>
  <si>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</si>
  <si>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</si>
  <si>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</si>
  <si>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</si>
  <si>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</si>
  <si>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</si>
  <si>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</si>
  <si>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</si>
  <si>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</si>
  <si>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</si>
  <si>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</si>
  <si>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</si>
  <si>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</si>
  <si>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</si>
  <si>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</si>
  <si>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</si>
  <si>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</si>
  <si>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</si>
  <si>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</si>
  <si>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</si>
  <si>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</si>
  <si>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</si>
  <si>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</si>
  <si>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</si>
  <si>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</si>
  <si>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</si>
  <si>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</si>
  <si>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</si>
  <si>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</si>
  <si>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</si>
  <si>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</si>
  <si>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</si>
  <si>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</si>
  <si>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</si>
  <si>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</si>
  <si>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</si>
  <si>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</si>
  <si>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</si>
  <si>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</si>
  <si>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</si>
  <si>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</si>
  <si>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</si>
  <si>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</si>
  <si>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</si>
  <si>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</si>
  <si>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</si>
  <si>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</si>
  <si>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</si>
  <si>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</si>
  <si>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</si>
  <si>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</si>
  <si>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</si>
  <si>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</si>
  <si>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</si>
  <si>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</si>
  <si>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</si>
  <si>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</si>
  <si>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</si>
  <si>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</si>
  <si>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</si>
  <si>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</si>
  <si>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</si>
  <si>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</si>
  <si>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</si>
  <si>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</si>
  <si>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</si>
  <si>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</si>
  <si>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</si>
  <si>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</si>
  <si>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</si>
  <si>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</si>
  <si>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</si>
  <si>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</si>
  <si>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</si>
  <si>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</si>
  <si>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</si>
  <si>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</si>
  <si>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</si>
  <si>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</si>
  <si>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</si>
  <si>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</si>
  <si>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</si>
  <si>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</si>
  <si>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</si>
  <si>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</si>
  <si>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</si>
  <si>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</si>
  <si>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</si>
  <si>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</si>
  <si>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</si>
  <si>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</si>
  <si>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</si>
  <si>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</si>
  <si>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</si>
  <si>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</si>
  <si>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</si>
  <si>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</si>
  <si>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</si>
  <si>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</si>
  <si>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</si>
  <si>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</si>
  <si>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</si>
  <si>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</si>
  <si>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</si>
  <si>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</si>
  <si>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</si>
  <si>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</si>
  <si>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</si>
  <si>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</si>
  <si>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</si>
  <si>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</si>
  <si>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</si>
  <si>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</si>
  <si>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</si>
  <si>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</si>
  <si>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</si>
  <si>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</si>
  <si>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</si>
  <si>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</si>
  <si>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</si>
  <si>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</si>
  <si>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</si>
  <si>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</si>
  <si>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</si>
  <si>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</si>
  <si>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</si>
  <si>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</si>
  <si>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</si>
  <si>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</si>
  <si>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</si>
  <si>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</si>
  <si>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</si>
  <si>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</si>
  <si>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</si>
  <si>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</si>
  <si>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</si>
  <si>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</si>
  <si>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</si>
  <si>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</si>
  <si>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</si>
  <si>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</si>
  <si>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</si>
  <si>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</si>
  <si>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</si>
  <si>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</si>
  <si>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</si>
  <si>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</si>
  <si>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</si>
  <si>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</si>
  <si>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</si>
  <si>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</si>
  <si>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</si>
  <si>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</si>
  <si>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</si>
  <si>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</si>
  <si>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</si>
  <si>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</si>
  <si>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</si>
  <si>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</si>
  <si>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</si>
  <si>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</si>
  <si>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</si>
  <si>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</si>
  <si>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</si>
  <si>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</si>
  <si>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</si>
  <si>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</si>
  <si>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</si>
  <si>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</si>
  <si>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</si>
  <si>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</si>
  <si>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</si>
  <si>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</si>
  <si>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</si>
  <si>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</si>
  <si>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</si>
  <si>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</si>
  <si>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</si>
  <si>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</si>
  <si>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</si>
  <si>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</si>
  <si>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</si>
  <si>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</si>
  <si>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</si>
  <si>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</si>
  <si>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</si>
  <si>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</si>
  <si>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</si>
  <si>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</si>
  <si>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</si>
  <si>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</si>
  <si>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</si>
  <si>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</si>
  <si>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</si>
  <si>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</si>
  <si>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</si>
  <si>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</si>
  <si>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</si>
  <si>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</si>
  <si>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</si>
  <si>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</si>
  <si>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</si>
  <si>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</si>
  <si>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</si>
  <si>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</si>
  <si>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</si>
  <si>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</si>
  <si>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</si>
  <si>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</si>
  <si>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</si>
  <si>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</si>
  <si>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</si>
  <si>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</si>
  <si>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</si>
  <si>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</si>
  <si>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</si>
  <si>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</si>
  <si>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</si>
  <si>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</si>
  <si>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</si>
  <si>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</si>
  <si>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</si>
  <si>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</si>
  <si>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</si>
  <si>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</si>
  <si>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</si>
  <si>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</si>
  <si>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</si>
  <si>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</si>
  <si>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</si>
  <si>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</si>
  <si>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</si>
  <si>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</si>
  <si>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</si>
  <si>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</si>
  <si>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</si>
  <si>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</si>
  <si>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</si>
  <si>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</si>
  <si>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</si>
  <si>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</si>
  <si>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</si>
  <si>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</si>
  <si>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</si>
  <si>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</si>
  <si>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</si>
  <si>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</si>
  <si>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</si>
  <si>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</si>
  <si>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</si>
  <si>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</si>
  <si>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</si>
  <si>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</si>
  <si>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</si>
  <si>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</si>
  <si>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</si>
  <si>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</si>
  <si>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</si>
  <si>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</si>
  <si>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</si>
  <si>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</si>
  <si>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</si>
  <si>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</si>
  <si>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</si>
  <si>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</si>
  <si>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</si>
  <si>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</si>
  <si>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</si>
  <si>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</si>
  <si>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</si>
  <si>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</si>
  <si>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</si>
  <si>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</si>
  <si>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</si>
  <si>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</si>
  <si>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</si>
  <si>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</si>
  <si>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</si>
  <si>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</si>
  <si>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</si>
  <si>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</si>
  <si>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</si>
  <si>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</si>
  <si>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</si>
  <si>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</si>
  <si>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</si>
  <si>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</si>
  <si>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</si>
  <si>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</si>
  <si>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</si>
  <si>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</si>
  <si>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</si>
  <si>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</si>
  <si>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</si>
  <si>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</si>
  <si>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</si>
  <si>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</si>
  <si>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</si>
  <si>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</si>
  <si>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</si>
  <si>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</si>
  <si>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</si>
  <si>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</si>
  <si>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</si>
  <si>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</si>
  <si>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</si>
  <si>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</si>
  <si>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</si>
  <si>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</si>
  <si>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</si>
  <si>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</si>
  <si>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</si>
  <si>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</si>
  <si>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</si>
  <si>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</si>
  <si>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</si>
  <si>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</si>
  <si>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</si>
  <si>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</si>
  <si>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</si>
  <si>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</si>
  <si>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</si>
  <si>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</si>
  <si>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</si>
  <si>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</si>
  <si>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</si>
  <si>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</si>
  <si>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</si>
  <si>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</si>
  <si>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</si>
  <si>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</si>
  <si>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</si>
  <si>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</si>
  <si>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</si>
  <si>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</si>
  <si>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</si>
  <si>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</si>
  <si>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</si>
  <si>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</si>
  <si>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</si>
  <si>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</si>
  <si>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</si>
  <si>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</si>
  <si>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</si>
  <si>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</si>
  <si>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</si>
  <si>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</si>
  <si>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</si>
  <si>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</si>
  <si>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</si>
  <si>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</si>
  <si>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</si>
  <si>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</si>
  <si>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</si>
  <si>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</si>
  <si>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</si>
  <si>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</si>
  <si>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</si>
  <si>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</si>
  <si>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</si>
  <si>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</si>
  <si>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</si>
  <si>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</si>
  <si>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</si>
  <si>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</si>
  <si>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</si>
  <si>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</si>
  <si>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</si>
  <si>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</si>
  <si>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</si>
  <si>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</si>
  <si>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</si>
  <si>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</si>
  <si>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</si>
  <si>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</si>
  <si>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</si>
  <si>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</si>
  <si>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</si>
  <si>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</si>
  <si>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</si>
  <si>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</si>
  <si>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</si>
  <si>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</si>
  <si>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</si>
  <si>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</si>
  <si>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</si>
  <si>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</si>
  <si>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</si>
  <si>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</si>
  <si>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</si>
  <si>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</si>
  <si>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</si>
  <si>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</si>
  <si>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</si>
  <si>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</si>
  <si>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</si>
  <si>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</si>
  <si>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</si>
  <si>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</si>
  <si>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</si>
  <si>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</si>
  <si>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</si>
  <si>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</si>
  <si>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</si>
  <si>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</si>
  <si>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</si>
  <si>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</si>
  <si>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</si>
  <si>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</si>
  <si>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</si>
  <si>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</si>
  <si>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</si>
  <si>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</si>
  <si>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</si>
  <si>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</si>
  <si>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</si>
  <si>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</si>
  <si>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</si>
  <si>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</si>
  <si>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</si>
  <si>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</si>
  <si>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</si>
  <si>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</si>
  <si>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</si>
  <si>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</si>
  <si>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</si>
  <si>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</si>
  <si>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</si>
  <si>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</si>
  <si>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</si>
  <si>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</si>
  <si>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</si>
  <si>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</si>
  <si>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</si>
  <si>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</si>
  <si>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</si>
  <si>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</si>
  <si>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</si>
  <si>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</si>
  <si>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</si>
  <si>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</si>
  <si>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</si>
  <si>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</si>
  <si>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</si>
  <si>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</si>
  <si>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</si>
  <si>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</si>
  <si>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</si>
  <si>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</si>
  <si>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</si>
  <si>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</si>
  <si>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</si>
  <si>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</si>
  <si>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</si>
  <si>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</si>
  <si>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</si>
  <si>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</si>
  <si>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</si>
  <si>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</si>
  <si>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</si>
  <si>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</si>
  <si>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</si>
  <si>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</si>
  <si>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</si>
  <si>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</si>
  <si>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</si>
  <si>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</si>
  <si>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</si>
  <si>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</si>
  <si>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</si>
  <si>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</si>
  <si>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</si>
  <si>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</si>
  <si>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</si>
  <si>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</si>
  <si>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</si>
  <si>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</si>
  <si>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</si>
  <si>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</si>
  <si>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</si>
  <si>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</si>
  <si>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</si>
  <si>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</si>
  <si>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</si>
  <si>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</si>
  <si>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</si>
  <si>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</si>
  <si>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</si>
  <si>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</si>
  <si>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</si>
  <si>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</si>
  <si>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</si>
  <si>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</si>
  <si>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</si>
  <si>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</si>
  <si>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</si>
  <si>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</si>
  <si>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</si>
  <si>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</si>
  <si>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</si>
  <si>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</si>
  <si>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</si>
  <si>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</si>
  <si>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</si>
  <si>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</si>
  <si>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</si>
  <si>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</si>
  <si>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</si>
  <si>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</si>
  <si>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</si>
  <si>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</si>
  <si>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</si>
  <si>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</si>
  <si>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</si>
  <si>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</si>
  <si>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</si>
  <si>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</si>
  <si>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</si>
  <si>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</si>
  <si>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</si>
  <si>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</si>
  <si>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</si>
  <si>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</si>
  <si>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</si>
  <si>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</si>
  <si>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</si>
  <si>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</si>
  <si>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</si>
  <si>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</si>
  <si>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</si>
  <si>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</si>
  <si>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</si>
  <si>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</si>
  <si>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</si>
  <si>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</si>
  <si>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</si>
  <si>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</si>
  <si>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</si>
  <si>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</si>
  <si>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</si>
  <si>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</si>
  <si>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</si>
  <si>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</si>
  <si>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</si>
  <si>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</si>
  <si>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</si>
  <si>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</si>
  <si>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</si>
  <si>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</si>
  <si>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</si>
  <si>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</si>
  <si>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</si>
  <si>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</si>
  <si>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</si>
  <si>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</si>
  <si>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</si>
  <si>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</si>
  <si>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</si>
  <si>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</si>
  <si>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</si>
  <si>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</si>
  <si>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</si>
  <si>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</si>
  <si>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</si>
  <si>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</si>
  <si>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</si>
  <si>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</si>
  <si>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</si>
  <si>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</si>
  <si>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</si>
  <si>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</si>
  <si>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</si>
  <si>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</si>
  <si>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</si>
  <si>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</si>
  <si>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</si>
  <si>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</si>
  <si>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</si>
  <si>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</si>
  <si>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</si>
  <si>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</si>
  <si>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</si>
  <si>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</si>
  <si>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</si>
  <si>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</si>
  <si>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</si>
  <si>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</si>
  <si>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</si>
  <si>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</si>
  <si>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</si>
  <si>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</si>
  <si>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</si>
  <si>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</si>
  <si>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</si>
  <si>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</si>
  <si>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</si>
  <si>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</si>
  <si>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</si>
  <si>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</si>
  <si>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</si>
  <si>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</si>
  <si>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</si>
  <si>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</si>
  <si>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</si>
  <si>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</si>
  <si>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</si>
  <si>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</si>
  <si>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</si>
  <si>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</si>
  <si>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</si>
  <si>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</si>
  <si>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</si>
  <si>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</si>
  <si>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</si>
  <si>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</si>
  <si>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</si>
  <si>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</si>
  <si>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</si>
  <si>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</si>
  <si>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</si>
  <si>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</si>
  <si>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</si>
  <si>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</si>
  <si>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</si>
  <si>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</si>
  <si>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</si>
  <si>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</si>
  <si>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</si>
  <si>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</si>
  <si>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</si>
  <si>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</si>
  <si>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</si>
  <si>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</si>
  <si>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</si>
  <si>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</si>
  <si>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</si>
  <si>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</si>
  <si>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</si>
  <si>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</si>
  <si>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</si>
  <si>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</si>
  <si>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</si>
  <si>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</si>
  <si>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</si>
  <si>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</si>
  <si>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</si>
  <si>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</si>
  <si>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</si>
  <si>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</si>
  <si>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</si>
  <si>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</si>
  <si>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</si>
  <si>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</si>
  <si>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</si>
  <si>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</si>
  <si>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</si>
  <si>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</si>
  <si>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</si>
  <si>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</si>
  <si>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</si>
  <si>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</si>
  <si>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</si>
  <si>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</si>
  <si>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</si>
  <si>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</si>
  <si>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</si>
  <si>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</si>
  <si>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</si>
  <si>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</si>
  <si>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</si>
  <si>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</si>
  <si>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</si>
  <si>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</si>
  <si>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</si>
  <si>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</si>
  <si>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</si>
  <si>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</si>
  <si>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</si>
  <si>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</si>
  <si>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</si>
  <si>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</si>
  <si>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</si>
  <si>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</si>
  <si>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</si>
  <si>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</si>
  <si>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</si>
  <si>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</si>
  <si>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</si>
  <si>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</si>
  <si>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</si>
  <si>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</si>
  <si>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</si>
  <si>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</si>
  <si>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</si>
  <si>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</si>
  <si>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</si>
  <si>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</si>
  <si>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</si>
  <si>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</si>
  <si>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</si>
  <si>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</si>
  <si>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</si>
  <si>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</si>
  <si>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</si>
  <si>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</si>
  <si>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</si>
  <si>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</si>
  <si>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</si>
  <si>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</si>
  <si>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</si>
  <si>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</si>
  <si>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</si>
  <si>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</si>
  <si>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</si>
  <si>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</si>
  <si>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</si>
  <si>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</si>
  <si>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</si>
  <si>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</si>
  <si>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</si>
  <si>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</si>
  <si>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</si>
  <si>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</si>
  <si>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</si>
  <si>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</si>
  <si>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</si>
  <si>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</si>
  <si>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</si>
  <si>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</si>
  <si>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</si>
  <si>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</si>
  <si>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</si>
  <si>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</si>
  <si>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</si>
  <si>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</si>
  <si>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</si>
  <si>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</si>
  <si>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</si>
  <si>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</si>
  <si>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</si>
  <si>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</si>
  <si>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</si>
  <si>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</si>
  <si>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</si>
  <si>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</si>
  <si>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</si>
  <si>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</si>
  <si>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</si>
  <si>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</si>
  <si>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</si>
  <si>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</si>
  <si>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</si>
  <si>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</si>
  <si>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</si>
  <si>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</si>
  <si>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</si>
  <si>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</si>
  <si>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</si>
  <si>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</si>
  <si>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</si>
  <si>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</si>
  <si>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</si>
  <si>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</si>
  <si>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</si>
  <si>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</si>
  <si>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</si>
  <si>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</si>
  <si>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</si>
  <si>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</si>
  <si>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</si>
  <si>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</si>
  <si>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</si>
  <si>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</si>
  <si>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</si>
  <si>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</si>
  <si>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</si>
  <si>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</si>
  <si>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</si>
  <si>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</si>
  <si>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</si>
  <si>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</si>
  <si>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</si>
  <si>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</si>
  <si>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</si>
  <si>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</si>
  <si>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</si>
  <si>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</si>
  <si>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</si>
  <si>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</si>
  <si>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</si>
  <si>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</si>
  <si>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</si>
  <si>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</si>
  <si>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</si>
  <si>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</si>
  <si>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</si>
  <si>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</si>
  <si>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</si>
  <si>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</si>
  <si>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</si>
  <si>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</si>
  <si>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</si>
  <si>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</si>
  <si>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</si>
  <si>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</si>
  <si>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</si>
  <si>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</si>
  <si>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</si>
  <si>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</si>
  <si>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</si>
  <si>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</si>
  <si>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</si>
  <si>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</si>
  <si>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</si>
  <si>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</si>
  <si>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</si>
  <si>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</si>
  <si>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</si>
  <si>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</si>
  <si>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</si>
  <si>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</si>
  <si>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</si>
  <si>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</si>
  <si>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</si>
  <si>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</si>
  <si>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</si>
  <si>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</si>
  <si>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</si>
  <si>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</si>
  <si>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</si>
  <si>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</si>
  <si>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</si>
  <si>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</si>
  <si>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</si>
  <si>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</si>
  <si>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</si>
  <si>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</si>
  <si>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</si>
  <si>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</si>
  <si>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</si>
  <si>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</si>
  <si>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</si>
  <si>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</si>
  <si>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</si>
  <si>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</si>
  <si>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</si>
  <si>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</si>
  <si>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</si>
  <si>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</si>
  <si>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</si>
  <si>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</si>
  <si>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</si>
  <si>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</si>
  <si>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</si>
  <si>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</si>
  <si>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</si>
  <si>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</si>
  <si>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</si>
  <si>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</si>
  <si>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</si>
  <si>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</si>
  <si>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</si>
  <si>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</si>
  <si>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</si>
  <si>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</si>
  <si>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</si>
  <si>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</si>
  <si>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</si>
  <si>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</si>
  <si>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</si>
  <si>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</si>
  <si>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</si>
  <si>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</si>
  <si>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</si>
  <si>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</si>
  <si>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</si>
  <si>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</si>
  <si>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</si>
  <si>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</si>
  <si>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</si>
  <si>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</si>
  <si>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</si>
  <si>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</si>
  <si>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</si>
  <si>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</si>
  <si>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</si>
  <si>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</si>
  <si>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</si>
  <si>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</si>
  <si>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</si>
  <si>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</si>
  <si>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</si>
  <si>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</si>
  <si>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</si>
  <si>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</si>
  <si>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</si>
  <si>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</si>
  <si>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</si>
  <si>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</si>
  <si>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</si>
  <si>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</si>
  <si>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</si>
  <si>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</si>
  <si>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</si>
  <si>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</si>
  <si>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</si>
  <si>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</si>
  <si>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</si>
  <si>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</si>
  <si>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</si>
  <si>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</si>
  <si>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</si>
  <si>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</si>
  <si>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</si>
  <si>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</si>
  <si>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</si>
  <si>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</si>
  <si>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</si>
  <si>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</si>
  <si>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</si>
  <si>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</si>
  <si>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</si>
  <si>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</si>
  <si>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</si>
  <si>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</si>
  <si>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</si>
  <si>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</si>
  <si>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</si>
  <si>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</si>
  <si>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</si>
  <si>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</si>
  <si>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</si>
  <si>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</si>
  <si>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</si>
  <si>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</si>
  <si>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</si>
  <si>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</si>
  <si>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</si>
  <si>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</si>
  <si>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</si>
  <si>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</si>
  <si>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</si>
  <si>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</si>
  <si>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</si>
  <si>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</si>
  <si>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</si>
  <si>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</si>
  <si>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</si>
  <si>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</si>
  <si>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</si>
  <si>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</si>
  <si>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</si>
  <si>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</si>
  <si>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</si>
  <si>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</si>
  <si>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</si>
  <si>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</si>
  <si>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</si>
  <si>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</si>
  <si>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</si>
  <si>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</si>
  <si>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</si>
  <si>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</si>
  <si>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</si>
  <si>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</si>
  <si>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</si>
  <si>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</si>
  <si>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</si>
  <si>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</si>
  <si>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</si>
  <si>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</si>
  <si>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</si>
  <si>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</si>
  <si>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</si>
  <si>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</si>
  <si>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</si>
  <si>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</si>
  <si>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</si>
  <si>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</si>
  <si>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</si>
  <si>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</si>
  <si>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</si>
  <si>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</si>
  <si>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</si>
  <si>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</si>
  <si>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</si>
  <si>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</si>
  <si>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</si>
  <si>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</si>
  <si>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</si>
  <si>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</si>
  <si>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</si>
  <si>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</si>
  <si>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</si>
  <si>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</si>
  <si>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</si>
  <si>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</si>
  <si>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</si>
  <si>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</si>
  <si>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</si>
  <si>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</si>
  <si>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</si>
  <si>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</si>
  <si>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</si>
  <si>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</si>
  <si>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</si>
  <si>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</si>
  <si>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</si>
  <si>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</si>
  <si>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</si>
  <si>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</si>
  <si>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</si>
  <si>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</si>
  <si>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</si>
  <si>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</si>
  <si>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</si>
  <si>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</si>
  <si>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</si>
  <si>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</si>
  <si>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</si>
  <si>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</si>
  <si>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</si>
  <si>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</si>
  <si>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</si>
  <si>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</si>
  <si>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</si>
  <si>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</si>
  <si>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</si>
  <si>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</si>
  <si>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</si>
  <si>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</si>
  <si>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</si>
  <si>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</si>
  <si>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</si>
  <si>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</si>
  <si>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</si>
  <si>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</si>
  <si>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</si>
  <si>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</si>
  <si>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</si>
  <si>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</si>
  <si>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</si>
  <si>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</si>
  <si>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</si>
  <si>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</si>
  <si>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</si>
  <si>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</si>
  <si>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</si>
  <si>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</si>
  <si>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</si>
  <si>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</si>
  <si>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</si>
  <si>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</si>
  <si>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</si>
  <si>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</si>
  <si>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</si>
  <si>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</si>
  <si>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</si>
  <si>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</si>
  <si>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</si>
  <si>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</si>
  <si>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</si>
  <si>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</si>
  <si>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</si>
  <si>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</si>
  <si>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</si>
  <si>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</si>
  <si>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</si>
  <si>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</si>
  <si>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</si>
  <si>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</si>
  <si>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</si>
  <si>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</si>
  <si>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</si>
  <si>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</si>
  <si>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</si>
  <si>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</si>
  <si>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</si>
  <si>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</si>
  <si>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</si>
  <si>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</si>
  <si>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</si>
  <si>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</si>
  <si>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</si>
  <si>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</si>
  <si>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</si>
  <si>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</si>
  <si>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</si>
  <si>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</si>
  <si>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</si>
  <si>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</si>
  <si>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</si>
  <si>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</si>
  <si>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</si>
  <si>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</si>
  <si>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</si>
  <si>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</si>
  <si>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</si>
  <si>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</si>
  <si>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</si>
  <si>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</si>
  <si>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</si>
  <si>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</si>
  <si>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</si>
  <si>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</si>
  <si>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</si>
  <si>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</si>
  <si>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</si>
  <si>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</si>
  <si>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</si>
  <si>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</si>
  <si>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</si>
  <si>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</si>
  <si>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</si>
  <si>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</si>
  <si>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</si>
  <si>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</si>
  <si>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</si>
  <si>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</si>
  <si>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</si>
  <si>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</si>
  <si>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</si>
  <si>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</si>
  <si>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</si>
  <si>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</si>
  <si>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</si>
  <si>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</si>
  <si>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</si>
  <si>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</si>
  <si>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</si>
  <si>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</si>
  <si>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</si>
  <si>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</si>
  <si>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</si>
  <si>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</si>
  <si>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</si>
  <si>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</si>
  <si>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</si>
  <si>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</si>
  <si>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</si>
  <si>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</si>
  <si>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</si>
  <si>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</si>
  <si>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</si>
  <si>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</si>
  <si>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</si>
  <si>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</si>
  <si>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</si>
  <si>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</si>
  <si>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</si>
  <si>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</si>
  <si>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</si>
  <si>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</si>
  <si>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</si>
  <si>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</si>
  <si>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</si>
  <si>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</si>
  <si>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</si>
  <si>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</si>
  <si>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</si>
  <si>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</si>
  <si>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</si>
  <si>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</si>
  <si>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</si>
  <si>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</si>
  <si>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</si>
  <si>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</si>
  <si>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</si>
  <si>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</si>
  <si>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</si>
  <si>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</si>
  <si>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</si>
  <si>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</si>
  <si>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</si>
  <si>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</si>
  <si>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</si>
  <si>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</si>
  <si>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</si>
  <si>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</si>
  <si>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</si>
  <si>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</si>
  <si>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</si>
  <si>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</si>
  <si>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</si>
  <si>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</si>
  <si>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</si>
  <si>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</si>
  <si>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</si>
  <si>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</si>
  <si>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</si>
  <si>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</si>
  <si>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</si>
  <si>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</si>
  <si>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</si>
  <si>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</si>
  <si>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</si>
  <si>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</si>
  <si>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</si>
  <si>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</si>
  <si>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</si>
  <si>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</si>
  <si>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</si>
  <si>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</si>
  <si>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</si>
  <si>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</si>
  <si>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</si>
  <si>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</si>
  <si>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</si>
  <si>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</si>
  <si>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</si>
  <si>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</si>
  <si>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</si>
  <si>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</si>
  <si>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</si>
  <si>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</si>
  <si>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</si>
  <si>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</si>
  <si>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</si>
  <si>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</si>
  <si>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</si>
  <si>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</si>
  <si>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</si>
  <si>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</si>
  <si>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</si>
  <si>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</si>
  <si>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</si>
  <si>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</si>
  <si>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</si>
  <si>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</si>
  <si>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</si>
  <si>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</si>
  <si>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</si>
  <si>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</si>
  <si>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</si>
  <si>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</si>
  <si>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</si>
  <si>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</si>
  <si>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</si>
  <si>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</si>
  <si>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</si>
  <si>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</si>
  <si>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</si>
  <si>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</si>
  <si>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</si>
  <si>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</si>
  <si>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</si>
  <si>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</si>
  <si>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</si>
  <si>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</si>
  <si>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</si>
  <si>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</si>
  <si>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</si>
  <si>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</si>
  <si>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</si>
  <si>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</si>
  <si>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</si>
  <si>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</si>
  <si>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</si>
  <si>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</si>
  <si>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</si>
  <si>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</si>
  <si>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</si>
  <si>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</si>
  <si>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</si>
  <si>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</si>
  <si>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</si>
  <si>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</si>
  <si>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</si>
  <si>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</si>
  <si>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</si>
  <si>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</si>
  <si>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</si>
  <si>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</si>
  <si>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</si>
  <si>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</si>
  <si>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</si>
  <si>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</si>
  <si>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</si>
  <si>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</si>
  <si>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</si>
  <si>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</si>
  <si>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</si>
  <si>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</si>
  <si>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</si>
  <si>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</si>
  <si>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</si>
  <si>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</si>
  <si>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</si>
  <si>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</si>
  <si>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</si>
  <si>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</si>
  <si>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</si>
  <si>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</si>
  <si>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</si>
  <si>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</si>
  <si>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</si>
  <si>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</si>
  <si>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</si>
  <si>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</si>
  <si>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</si>
  <si>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</si>
  <si>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</si>
  <si>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</si>
  <si>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</si>
  <si>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</si>
  <si>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</si>
  <si>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</si>
  <si>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</si>
  <si>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</si>
  <si>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</si>
  <si>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</si>
  <si>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</si>
  <si>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</si>
  <si>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</si>
  <si>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</si>
  <si>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</si>
  <si>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</si>
  <si>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</si>
  <si>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</si>
  <si>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</si>
  <si>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</si>
  <si>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</si>
  <si>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</si>
  <si>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</si>
  <si>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</si>
  <si>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</si>
  <si>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</si>
  <si>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</si>
  <si>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</si>
  <si>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</si>
  <si>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</si>
  <si>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</si>
  <si>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</si>
  <si>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</si>
  <si>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</si>
  <si>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</si>
  <si>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</si>
  <si>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</si>
  <si>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</si>
  <si>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</si>
  <si>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</si>
  <si>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</si>
  <si>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</si>
  <si>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</si>
  <si>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</si>
  <si>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</si>
  <si>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</si>
  <si>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</si>
  <si>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</si>
  <si>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</si>
  <si>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</si>
  <si>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</si>
  <si>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</si>
  <si>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</si>
  <si>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</si>
  <si>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</si>
  <si>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</si>
  <si>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</si>
  <si>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</si>
  <si>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</si>
  <si>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</si>
  <si>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</si>
  <si>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</si>
  <si>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</si>
  <si>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</si>
  <si>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</si>
  <si>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</si>
  <si>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</si>
  <si>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</si>
  <si>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</si>
  <si>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</si>
  <si>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</si>
  <si>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</si>
  <si>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</si>
  <si>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</si>
  <si>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</si>
  <si>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</si>
  <si>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</si>
  <si>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</si>
  <si>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</si>
  <si>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</si>
  <si>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</si>
  <si>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</si>
  <si>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</si>
  <si>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</si>
  <si>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</si>
  <si>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</si>
  <si>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</si>
  <si>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</si>
  <si>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</si>
  <si>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</si>
  <si>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</si>
  <si>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</si>
  <si>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</si>
  <si>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</si>
  <si>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</si>
  <si>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</si>
  <si>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</si>
  <si>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</si>
  <si>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</si>
  <si>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</si>
  <si>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</si>
  <si>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</si>
  <si>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</si>
  <si>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</si>
  <si>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</si>
  <si>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</si>
  <si>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</si>
  <si>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</si>
  <si>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</si>
  <si>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</si>
  <si>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</si>
  <si>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</si>
  <si>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</si>
  <si>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</si>
  <si>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</si>
  <si>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</si>
  <si>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</si>
  <si>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</si>
  <si>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</si>
  <si>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</si>
  <si>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</si>
  <si>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</si>
  <si>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</si>
  <si>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</si>
  <si>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</si>
  <si>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</si>
  <si>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</si>
  <si>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</si>
  <si>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</si>
  <si>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</si>
  <si>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</si>
  <si>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</si>
  <si>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</si>
  <si>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</si>
  <si>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</si>
  <si>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</si>
  <si>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</si>
  <si>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</si>
  <si>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</si>
  <si>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</si>
  <si>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</si>
  <si>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</si>
  <si>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</si>
  <si>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</si>
  <si>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</si>
  <si>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</si>
  <si>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</si>
  <si>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</si>
  <si>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</si>
  <si>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</si>
  <si>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</si>
  <si>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</si>
  <si>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</si>
  <si>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</si>
  <si>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</si>
  <si>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</si>
  <si>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</si>
  <si>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</si>
  <si>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</si>
  <si>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</si>
  <si>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</si>
  <si>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</si>
  <si>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</si>
  <si>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</si>
  <si>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</si>
  <si>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</si>
  <si>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</si>
  <si>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</si>
  <si>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</si>
  <si>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</si>
  <si>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</si>
  <si>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</si>
  <si>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</si>
  <si>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</si>
  <si>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</si>
  <si>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</si>
  <si>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</si>
  <si>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</si>
  <si>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</si>
  <si>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</si>
  <si>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</si>
  <si>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</si>
  <si>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</si>
  <si>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</si>
  <si>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</si>
  <si>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</si>
  <si>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</si>
  <si>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</si>
  <si>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</si>
  <si>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</si>
  <si>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</si>
  <si>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</si>
  <si>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</si>
  <si>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</si>
  <si>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</si>
  <si>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</si>
  <si>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</si>
  <si>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</si>
  <si>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</si>
  <si>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</si>
  <si>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</si>
  <si>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</si>
  <si>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</si>
  <si>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</si>
  <si>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</si>
  <si>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</si>
  <si>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</si>
  <si>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</si>
  <si>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</si>
  <si>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</si>
  <si>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</si>
  <si>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</si>
  <si>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</si>
  <si>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</si>
  <si>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</si>
  <si>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</si>
  <si>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</si>
  <si>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</si>
  <si>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</si>
  <si>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</si>
  <si>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</si>
  <si>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</si>
  <si>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</si>
  <si>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</si>
  <si>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</si>
  <si>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</si>
  <si>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</si>
  <si>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</si>
  <si>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</si>
  <si>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</si>
  <si>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</si>
  <si>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</si>
  <si>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</si>
  <si>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</si>
  <si>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</si>
  <si>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</si>
  <si>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</si>
  <si>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</si>
  <si>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</si>
  <si>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</si>
  <si>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</si>
  <si>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</si>
  <si>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</si>
  <si>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</si>
  <si>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</si>
  <si>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</si>
  <si>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</si>
  <si>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</si>
  <si>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</si>
  <si>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</si>
  <si>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</si>
  <si>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</si>
  <si>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</si>
  <si>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</si>
  <si>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</si>
  <si>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</si>
  <si>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</si>
  <si>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</si>
  <si>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</si>
  <si>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</si>
  <si>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</si>
  <si>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</si>
  <si>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</si>
  <si>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</si>
  <si>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</si>
  <si>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</si>
  <si>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</si>
  <si>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</si>
  <si>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</si>
  <si>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</si>
  <si>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</si>
  <si>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</si>
  <si>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</si>
  <si>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</si>
  <si>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</si>
  <si>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</si>
  <si>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</si>
  <si>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</si>
  <si>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</si>
  <si>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</si>
  <si>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</si>
  <si>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</si>
  <si>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</si>
  <si>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</si>
  <si>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</si>
  <si>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</si>
  <si>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</si>
  <si>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</si>
  <si>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</si>
  <si>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</si>
  <si>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</si>
  <si>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</si>
  <si>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</si>
  <si>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</si>
  <si>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</si>
  <si>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</si>
  <si>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</si>
  <si>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</si>
  <si>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</si>
  <si>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</si>
  <si>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</si>
  <si>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</si>
  <si>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</si>
  <si>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</si>
  <si>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</si>
  <si>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</si>
  <si>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</si>
  <si>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</si>
  <si>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</si>
  <si>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</si>
  <si>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</si>
  <si>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</si>
  <si>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</si>
  <si>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</si>
  <si>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</si>
  <si>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</si>
  <si>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</si>
  <si>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</si>
  <si>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</si>
  <si>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</si>
  <si>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</si>
  <si>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</si>
  <si>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</si>
  <si>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</si>
  <si>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</si>
  <si>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</si>
  <si>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</si>
  <si>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</si>
  <si>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</si>
  <si>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</si>
  <si>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</si>
  <si>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</si>
  <si>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</si>
  <si>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</si>
  <si>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</si>
  <si>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</si>
  <si>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</si>
  <si>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</si>
  <si>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</si>
  <si>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</si>
  <si>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</si>
  <si>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</si>
  <si>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</si>
  <si>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</si>
  <si>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</si>
  <si>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</si>
  <si>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</si>
  <si>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</si>
  <si>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</si>
  <si>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</si>
  <si>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</si>
  <si>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</si>
  <si>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</si>
  <si>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</si>
  <si>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</si>
  <si>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</si>
  <si>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</si>
  <si>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</si>
  <si>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</si>
  <si>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</si>
  <si>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</si>
  <si>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</si>
  <si>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</si>
  <si>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</si>
  <si>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</si>
  <si>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</si>
  <si>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</si>
  <si>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</si>
  <si>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</si>
  <si>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</si>
  <si>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</si>
  <si>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</si>
  <si>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</si>
  <si>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</si>
  <si>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</si>
  <si>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</si>
  <si>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</si>
  <si>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</si>
  <si>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</si>
  <si>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</si>
  <si>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</si>
  <si>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</si>
  <si>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</si>
  <si>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</si>
  <si>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</si>
  <si>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</si>
  <si>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</si>
  <si>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</si>
  <si>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</si>
  <si>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</si>
  <si>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</si>
  <si>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</si>
  <si>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</si>
  <si>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</si>
  <si>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</si>
  <si>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</si>
  <si>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</si>
  <si>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</si>
  <si>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</si>
  <si>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</si>
  <si>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</si>
  <si>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</si>
  <si>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</si>
  <si>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</si>
  <si>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</si>
  <si>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</si>
  <si>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</si>
  <si>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</si>
  <si>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</si>
  <si>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</si>
  <si>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</si>
  <si>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</si>
  <si>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</si>
  <si>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</si>
  <si>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</si>
  <si>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</si>
  <si>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</si>
  <si>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</si>
  <si>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</si>
  <si>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</si>
  <si>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</si>
  <si>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</si>
  <si>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</si>
  <si>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</si>
  <si>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</si>
  <si>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</si>
  <si>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</si>
  <si>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</si>
  <si>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</si>
  <si>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</si>
  <si>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</si>
  <si>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</si>
  <si>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</si>
  <si>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</si>
  <si>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</si>
  <si>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</si>
  <si>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</si>
  <si>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</si>
  <si>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</si>
  <si>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</si>
  <si>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</si>
  <si>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</si>
  <si>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</si>
  <si>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</si>
  <si>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</si>
  <si>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</si>
  <si>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</si>
  <si>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</si>
  <si>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</si>
  <si>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</si>
  <si>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</si>
  <si>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</si>
  <si>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</si>
  <si>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</si>
  <si>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</si>
  <si>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</si>
  <si>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</si>
  <si>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</si>
  <si>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</si>
  <si>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</si>
  <si>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</si>
  <si>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</si>
  <si>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</si>
  <si>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</si>
  <si>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</si>
  <si>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</si>
  <si>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</si>
  <si>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</si>
  <si>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</si>
  <si>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</si>
  <si>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</si>
  <si>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</si>
  <si>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</si>
  <si>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</si>
  <si>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</si>
  <si>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</si>
  <si>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</si>
  <si>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</si>
  <si>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</si>
  <si>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</si>
  <si>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</si>
  <si>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</si>
  <si>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</si>
  <si>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</si>
  <si>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</si>
  <si>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</si>
  <si>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</si>
  <si>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</si>
  <si>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</si>
  <si>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</si>
  <si>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</si>
  <si>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</si>
  <si>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</si>
  <si>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</si>
  <si>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</si>
  <si>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</si>
  <si>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</si>
  <si>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</si>
  <si>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</si>
  <si>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</si>
  <si>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</si>
  <si>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</si>
  <si>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</si>
  <si>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</si>
  <si>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</si>
  <si>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</si>
  <si>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</si>
  <si>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</si>
  <si>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</si>
  <si>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</si>
  <si>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</si>
  <si>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</si>
  <si>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</si>
  <si>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</si>
  <si>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</si>
  <si>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</si>
  <si>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</si>
  <si>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</si>
  <si>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</si>
  <si>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</si>
  <si>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</si>
  <si>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</si>
  <si>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</si>
  <si>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</si>
  <si>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</si>
  <si>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</si>
  <si>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</si>
  <si>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</si>
  <si>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</si>
  <si>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</si>
  <si>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</si>
  <si>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</si>
  <si>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</si>
  <si>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</si>
  <si>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</si>
  <si>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</si>
  <si>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</si>
  <si>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</si>
  <si>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</si>
  <si>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</si>
  <si>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</si>
  <si>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</si>
  <si>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</si>
  <si>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</si>
  <si>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</si>
  <si>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</si>
  <si>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</si>
  <si>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</si>
  <si>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</si>
  <si>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</si>
  <si>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</si>
  <si>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</si>
  <si>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</si>
  <si>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</si>
  <si>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</si>
  <si>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</si>
  <si>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</si>
  <si>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</si>
  <si>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</si>
  <si>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</si>
  <si>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</si>
  <si>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</si>
  <si>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</si>
  <si>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</si>
  <si>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</si>
  <si>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</si>
  <si>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</si>
  <si>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</si>
  <si>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</si>
  <si>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</si>
  <si>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</si>
  <si>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</si>
  <si>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</si>
  <si>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</si>
  <si>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</si>
  <si>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</si>
  <si>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</si>
  <si>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</si>
  <si>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</si>
  <si>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</si>
  <si>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</si>
  <si>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</si>
  <si>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</si>
  <si>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</si>
  <si>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</si>
  <si>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</si>
  <si>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</si>
  <si>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</si>
  <si>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</si>
  <si>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</si>
  <si>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</si>
  <si>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</si>
  <si>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</si>
  <si>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</si>
  <si>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</si>
  <si>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</si>
  <si>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</si>
  <si>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</si>
  <si>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</si>
  <si>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</si>
  <si>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</si>
  <si>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</si>
  <si>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</si>
  <si>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</si>
  <si>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</si>
  <si>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</si>
  <si>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</si>
  <si>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</si>
  <si>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</si>
  <si>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</si>
  <si>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</si>
  <si>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</si>
  <si>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</si>
  <si>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</si>
  <si>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</si>
  <si>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</si>
  <si>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</si>
  <si>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</si>
  <si>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</si>
  <si>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</si>
  <si>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</si>
  <si>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</si>
  <si>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</si>
  <si>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</si>
  <si>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</si>
  <si>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</si>
  <si>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</si>
  <si>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</si>
  <si>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</si>
  <si>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</si>
  <si>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</si>
  <si>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</si>
  <si>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</si>
  <si>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</si>
  <si>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</si>
  <si>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</si>
  <si>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</si>
  <si>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</si>
  <si>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</si>
  <si>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</si>
  <si>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</si>
  <si>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</si>
  <si>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</si>
  <si>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</si>
  <si>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</si>
  <si>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</si>
  <si>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</si>
  <si>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</si>
  <si>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</si>
  <si>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</si>
  <si>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</si>
  <si>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</si>
  <si>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</si>
  <si>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</si>
  <si>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</si>
  <si>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</si>
  <si>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</si>
  <si>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</si>
  <si>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</si>
  <si>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</si>
  <si>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</si>
  <si>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</si>
  <si>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</si>
  <si>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</si>
  <si>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</si>
  <si>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</si>
  <si>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</si>
  <si>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</si>
  <si>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</si>
  <si>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</si>
  <si>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</si>
  <si>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</si>
  <si>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</si>
  <si>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</si>
  <si>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</si>
  <si>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</si>
  <si>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</si>
  <si>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</si>
  <si>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</si>
  <si>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</si>
  <si>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</si>
  <si>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</si>
  <si>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</si>
  <si>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</si>
  <si>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</si>
  <si>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</si>
  <si>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</si>
  <si>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</si>
  <si>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</si>
  <si>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</si>
  <si>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</si>
  <si>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</si>
  <si>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</si>
  <si>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</si>
  <si>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</si>
  <si>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</si>
  <si>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</si>
  <si>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</si>
  <si>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</si>
  <si>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</si>
  <si>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</si>
  <si>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</si>
  <si>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</si>
  <si>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</si>
  <si>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</si>
  <si>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</si>
  <si>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</si>
  <si>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</si>
  <si>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</si>
  <si>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</si>
  <si>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</si>
  <si>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</si>
  <si>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</si>
  <si>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</si>
  <si>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</si>
  <si>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</si>
  <si>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</si>
  <si>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</si>
  <si>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</si>
  <si>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</si>
  <si>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</si>
  <si>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</si>
  <si>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</si>
  <si>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</si>
  <si>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</si>
  <si>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</si>
  <si>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</si>
  <si>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</si>
  <si>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</si>
  <si>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</si>
  <si>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</si>
  <si>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</si>
  <si>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</si>
  <si>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</si>
  <si>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</si>
  <si>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</si>
  <si>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</si>
  <si>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</si>
  <si>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</si>
  <si>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</si>
  <si>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</si>
  <si>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</si>
  <si>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</si>
  <si>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</si>
  <si>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</si>
  <si>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</si>
  <si>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</si>
  <si>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</si>
  <si>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</si>
  <si>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</si>
  <si>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</si>
  <si>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</si>
  <si>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</si>
  <si>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</si>
  <si>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</si>
  <si>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</si>
  <si>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</si>
  <si>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</si>
  <si>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</si>
  <si>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</si>
  <si>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</si>
  <si>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</si>
  <si>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</si>
  <si>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</si>
  <si>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</si>
  <si>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</si>
  <si>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</si>
  <si>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</si>
  <si>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</si>
  <si>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</si>
  <si>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</si>
  <si>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</si>
  <si>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</si>
  <si>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</si>
  <si>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</si>
  <si>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</si>
  <si>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</si>
  <si>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</si>
  <si>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</si>
  <si>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</si>
  <si>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</si>
  <si>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</si>
  <si>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</si>
  <si>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</si>
  <si>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</si>
  <si>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</si>
  <si>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</si>
  <si>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</si>
  <si>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</si>
  <si>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</si>
  <si>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</si>
  <si>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</si>
  <si>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</si>
  <si>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</si>
  <si>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</si>
  <si>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</si>
  <si>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</si>
  <si>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</si>
  <si>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</si>
  <si>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</si>
  <si>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</si>
  <si>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</si>
  <si>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</si>
  <si>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</si>
  <si>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</si>
  <si>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</si>
  <si>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</si>
  <si>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</si>
  <si>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</si>
  <si>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</si>
  <si>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</si>
  <si>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</si>
  <si>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</si>
  <si>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</si>
  <si>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</si>
  <si>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</si>
  <si>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</si>
  <si>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</si>
  <si>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</si>
  <si>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</si>
  <si>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</si>
  <si>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</si>
  <si>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</si>
  <si>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</si>
  <si>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</si>
  <si>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</si>
  <si>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</si>
  <si>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</si>
  <si>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</si>
  <si>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</si>
  <si>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</si>
  <si>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</si>
  <si>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</si>
  <si>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</si>
  <si>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</si>
  <si>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</si>
  <si>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</si>
  <si>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</si>
  <si>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</si>
  <si>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</si>
  <si>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</si>
  <si>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</si>
  <si>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</si>
  <si>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</si>
  <si>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</si>
  <si>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</si>
  <si>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</si>
  <si>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</si>
  <si>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</si>
  <si>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</si>
  <si>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</si>
  <si>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</si>
  <si>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</si>
  <si>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</si>
  <si>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</si>
  <si>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</si>
  <si>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</si>
  <si>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</si>
  <si>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</si>
  <si>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</si>
  <si>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</si>
  <si>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</si>
  <si>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</si>
  <si>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</si>
  <si>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</si>
  <si>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</si>
  <si>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</si>
  <si>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</si>
  <si>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</si>
  <si>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</si>
  <si>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</si>
  <si>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</si>
  <si>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</si>
  <si>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</si>
  <si>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</si>
  <si>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</si>
  <si>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</si>
  <si>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</si>
  <si>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</si>
  <si>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</si>
  <si>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</si>
  <si>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</si>
  <si>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</si>
  <si>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</si>
  <si>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</si>
  <si>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</si>
  <si>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</si>
  <si>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</si>
  <si>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</si>
  <si>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</si>
  <si>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</si>
  <si>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</si>
  <si>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</si>
  <si>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</si>
  <si>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</si>
  <si>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</si>
  <si>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</si>
  <si>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</si>
  <si>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</si>
  <si>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</si>
  <si>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</si>
  <si>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</si>
  <si>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</si>
  <si>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</si>
  <si>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</si>
  <si>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</si>
  <si>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</si>
  <si>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</si>
  <si>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</si>
  <si>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</si>
  <si>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</si>
  <si>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</si>
  <si>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</si>
  <si>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</si>
  <si>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</si>
  <si>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</si>
  <si>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</si>
  <si>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</si>
  <si>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</si>
  <si>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</si>
  <si>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</si>
  <si>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</si>
  <si>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</si>
  <si>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</si>
  <si>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</si>
  <si>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</si>
  <si>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</si>
  <si>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</si>
  <si>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</si>
  <si>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</si>
  <si>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</si>
  <si>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</si>
  <si>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</si>
  <si>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</si>
  <si>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</si>
  <si>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</si>
  <si>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</si>
  <si>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</si>
  <si>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</si>
  <si>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</si>
  <si>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</si>
  <si>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</si>
  <si>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</si>
  <si>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</si>
  <si>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</si>
  <si>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</si>
  <si>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</si>
  <si>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</si>
  <si>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</si>
  <si>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</si>
  <si>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</si>
  <si>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</si>
  <si>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</si>
  <si>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</si>
  <si>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</si>
  <si>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</si>
  <si>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</si>
  <si>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</si>
  <si>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</si>
  <si>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</si>
  <si>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</si>
  <si>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</si>
  <si>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</si>
  <si>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</si>
  <si>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</si>
  <si>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</si>
  <si>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</si>
  <si>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</si>
  <si>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</si>
  <si>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</si>
  <si>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</si>
  <si>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</si>
  <si>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</si>
  <si>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</si>
  <si>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</si>
  <si>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</si>
  <si>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</si>
  <si>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</si>
  <si>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</si>
  <si>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</si>
  <si>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</si>
  <si>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</si>
  <si>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</si>
  <si>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</si>
  <si>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</si>
  <si>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</si>
  <si>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</si>
  <si>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</si>
  <si>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</si>
  <si>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</si>
  <si>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</si>
  <si>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</si>
  <si>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</si>
  <si>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</si>
  <si>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</si>
  <si>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</si>
  <si>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</si>
  <si>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</si>
  <si>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</si>
  <si>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</si>
  <si>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</si>
  <si>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</si>
  <si>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</si>
  <si>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</si>
  <si>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</si>
  <si>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</si>
  <si>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</si>
  <si>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</si>
  <si>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</si>
  <si>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</si>
  <si>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</si>
  <si>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</si>
  <si>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</si>
  <si>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</si>
  <si>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</si>
  <si>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</si>
  <si>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</si>
  <si>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</si>
  <si>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</si>
  <si>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</si>
  <si>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</si>
  <si>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</si>
  <si>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</si>
  <si>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</si>
  <si>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</si>
  <si>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</si>
  <si>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</si>
  <si>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</si>
  <si>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</si>
  <si>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</si>
  <si>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</si>
  <si>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</si>
  <si>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</si>
  <si>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</si>
  <si>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</si>
  <si>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</si>
  <si>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</si>
  <si>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</si>
  <si>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</si>
  <si>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</si>
  <si>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</si>
  <si>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</si>
  <si>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</si>
  <si>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</si>
  <si>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</si>
  <si>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</si>
  <si>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</si>
  <si>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</si>
  <si>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</si>
  <si>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</si>
  <si>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</si>
  <si>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</si>
  <si>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</si>
  <si>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</si>
  <si>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</si>
  <si>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</si>
  <si>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</si>
  <si>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</si>
  <si>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</si>
  <si>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</si>
  <si>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</si>
  <si>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</si>
  <si>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</si>
  <si>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</si>
  <si>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</si>
  <si>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</si>
  <si>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</si>
  <si>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</si>
  <si>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</si>
  <si>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</si>
  <si>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</si>
  <si>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</si>
  <si>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</si>
  <si>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</si>
  <si>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</si>
  <si>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</si>
  <si>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</si>
  <si>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</si>
  <si>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</si>
  <si>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</si>
  <si>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</si>
  <si>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</si>
  <si>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</si>
  <si>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</si>
  <si>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</si>
  <si>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</si>
  <si>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</si>
  <si>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</si>
  <si>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</si>
  <si>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</si>
  <si>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</si>
  <si>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</si>
  <si>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</si>
  <si>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</si>
  <si>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</si>
  <si>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</si>
  <si>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</si>
  <si>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</si>
  <si>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</si>
  <si>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</si>
  <si>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</si>
  <si>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</si>
  <si>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</si>
  <si>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</si>
  <si>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</si>
  <si>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</si>
  <si>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</si>
  <si>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</si>
  <si>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</si>
  <si>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</si>
  <si>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</si>
  <si>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</si>
  <si>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</si>
  <si>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</si>
  <si>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</si>
  <si>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</si>
  <si>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</si>
  <si>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</si>
  <si>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</si>
  <si>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</si>
  <si>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</si>
  <si>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</si>
  <si>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</si>
  <si>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</si>
  <si>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</si>
  <si>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</si>
  <si>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</si>
  <si>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</si>
  <si>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</si>
  <si>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</si>
  <si>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</si>
  <si>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</si>
  <si>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</si>
  <si>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</si>
  <si>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</si>
  <si>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</si>
  <si>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</si>
  <si>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</si>
  <si>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</si>
  <si>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</si>
  <si>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</si>
  <si>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</si>
  <si>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</si>
  <si>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</si>
  <si>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</si>
  <si>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</si>
  <si>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</si>
  <si>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</si>
  <si>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</si>
  <si>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</si>
  <si>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</si>
  <si>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</si>
  <si>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</si>
  <si>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</si>
  <si>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</si>
  <si>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</si>
  <si>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</si>
  <si>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</si>
  <si>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</si>
  <si>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</si>
  <si>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</si>
  <si>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</si>
  <si>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</si>
  <si>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</si>
  <si>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</si>
  <si>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</si>
  <si>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</si>
  <si>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</si>
  <si>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</si>
  <si>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</si>
  <si>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</si>
  <si>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</si>
  <si>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</si>
  <si>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</si>
  <si>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</si>
  <si>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</si>
  <si>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</si>
  <si>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</si>
  <si>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</si>
  <si>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</si>
  <si>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</si>
  <si>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</si>
  <si>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</si>
  <si>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</si>
  <si>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</si>
  <si>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</si>
  <si>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</si>
  <si>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</si>
  <si>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</si>
  <si>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</si>
  <si>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</si>
  <si>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</si>
  <si>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</si>
  <si>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</si>
  <si>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</si>
  <si>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</si>
  <si>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</si>
  <si>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</si>
  <si>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</si>
  <si>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</si>
  <si>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</si>
  <si>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</si>
  <si>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</si>
  <si>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</si>
  <si>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</si>
  <si>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</si>
  <si>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</si>
  <si>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</si>
  <si>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</si>
  <si>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</si>
  <si>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</si>
  <si>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</si>
  <si>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</si>
  <si>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</si>
  <si>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</si>
  <si>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</si>
  <si>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</si>
  <si>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</si>
  <si>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</si>
  <si>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</si>
  <si>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</si>
  <si>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</si>
  <si>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</si>
  <si>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</si>
  <si>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</si>
  <si>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</si>
  <si>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</si>
  <si>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</si>
  <si>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</si>
  <si>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</si>
  <si>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</si>
  <si>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</si>
  <si>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</si>
  <si>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</si>
  <si>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</si>
  <si>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</si>
  <si>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</si>
  <si>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</si>
  <si>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</si>
  <si>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</si>
  <si>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</si>
  <si>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</si>
  <si>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</si>
  <si>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</si>
  <si>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</si>
  <si>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</si>
  <si>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</si>
  <si>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</si>
  <si>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</si>
  <si>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</si>
  <si>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</si>
  <si>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</si>
  <si>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</si>
  <si>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</si>
  <si>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</si>
  <si>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</si>
  <si>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</si>
  <si>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</si>
  <si>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</si>
  <si>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</si>
  <si>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</si>
  <si>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</si>
  <si>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</si>
  <si>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</si>
  <si>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</si>
  <si>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</si>
  <si>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</si>
  <si>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</si>
  <si>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</si>
  <si>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</si>
  <si>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</si>
  <si>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</si>
  <si>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</si>
  <si>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</si>
  <si>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</si>
  <si>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</si>
  <si>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</si>
  <si>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</si>
  <si>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</si>
  <si>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</si>
  <si>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</si>
  <si>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</si>
  <si>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</si>
  <si>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</si>
  <si>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</si>
  <si>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</si>
  <si>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</si>
  <si>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</si>
  <si>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</si>
  <si>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</si>
  <si>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</si>
  <si>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</si>
  <si>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</si>
  <si>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</si>
  <si>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</si>
  <si>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</si>
  <si>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</si>
  <si>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</si>
  <si>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</si>
  <si>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</si>
  <si>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</si>
  <si>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</si>
  <si>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</si>
  <si>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</si>
  <si>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</si>
  <si>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</si>
  <si>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</si>
  <si>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</si>
  <si>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</si>
  <si>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</si>
  <si>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</si>
  <si>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</si>
  <si>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</si>
  <si>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</si>
  <si>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</si>
  <si>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</si>
  <si>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</si>
  <si>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</si>
  <si>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</si>
  <si>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</si>
  <si>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</si>
  <si>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</si>
  <si>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</si>
  <si>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</si>
  <si>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</si>
  <si>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</si>
  <si>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</si>
  <si>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</si>
  <si>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</si>
  <si>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</si>
  <si>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</si>
  <si>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</si>
  <si>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</si>
  <si>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</si>
  <si>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</si>
  <si>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</si>
  <si>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</si>
  <si>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</si>
  <si>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</si>
  <si>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</si>
  <si>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</si>
  <si>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</si>
  <si>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</si>
  <si>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</si>
  <si>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</si>
  <si>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</si>
  <si>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</si>
  <si>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</si>
  <si>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</si>
  <si>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</si>
  <si>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</si>
  <si>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</si>
  <si>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</si>
  <si>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</si>
  <si>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</si>
  <si>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</si>
  <si>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</si>
  <si>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</si>
  <si>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</si>
  <si>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</si>
  <si>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</si>
  <si>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</si>
  <si>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</si>
  <si>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</si>
  <si>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</si>
  <si>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</si>
  <si>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</si>
  <si>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</si>
  <si>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</si>
  <si>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</si>
  <si>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</si>
  <si>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</si>
  <si>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</si>
  <si>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</si>
  <si>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</si>
  <si>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</si>
  <si>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</si>
  <si>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</si>
  <si>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</si>
  <si>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</si>
  <si>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</si>
  <si>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</si>
  <si>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</si>
  <si>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</si>
  <si>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</si>
  <si>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</si>
  <si>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</si>
  <si>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</si>
  <si>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</si>
  <si>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</si>
  <si>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</si>
  <si>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</si>
  <si>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</si>
  <si>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</si>
  <si>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</si>
  <si>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</si>
  <si>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</si>
  <si>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</si>
  <si>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</si>
  <si>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</si>
  <si>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</si>
  <si>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</si>
  <si>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</si>
  <si>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</si>
  <si>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</si>
  <si>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</si>
  <si>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</si>
  <si>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</si>
  <si>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</si>
  <si>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</si>
  <si>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</si>
  <si>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</si>
  <si>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</si>
  <si>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</si>
  <si>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</si>
  <si>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</si>
  <si>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</si>
  <si>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</si>
  <si>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</si>
  <si>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</si>
  <si>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</si>
  <si>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</si>
  <si>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</si>
  <si>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</si>
  <si>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</si>
  <si>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</si>
  <si>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</si>
  <si>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</si>
  <si>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</si>
  <si>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</si>
  <si>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</si>
  <si>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</si>
  <si>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</si>
  <si>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</si>
  <si>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</si>
  <si>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</si>
  <si>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</si>
  <si>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</si>
  <si>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</si>
  <si>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</si>
  <si>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</si>
  <si>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</si>
  <si>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</si>
  <si>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</si>
  <si>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</si>
  <si>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</si>
  <si>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</si>
  <si>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</si>
  <si>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</si>
  <si>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</si>
  <si>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</si>
  <si>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</si>
  <si>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</si>
  <si>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</si>
  <si>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</si>
  <si>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</si>
  <si>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</si>
  <si>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</si>
  <si>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</si>
  <si>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</si>
  <si>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</si>
  <si>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</si>
  <si>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</si>
  <si>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</si>
  <si>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</si>
  <si>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</si>
  <si>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</si>
  <si>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</si>
  <si>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</si>
  <si>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</si>
  <si>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</si>
  <si>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</si>
  <si>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</si>
  <si>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</si>
  <si>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</si>
  <si>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</si>
  <si>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</si>
  <si>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</si>
  <si>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</si>
  <si>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</si>
  <si>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</si>
  <si>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</si>
  <si>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</si>
  <si>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</si>
  <si>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</si>
  <si>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</si>
  <si>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</si>
  <si>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</si>
  <si>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</si>
  <si>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</si>
  <si>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</si>
  <si>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</si>
  <si>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</si>
  <si>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</si>
  <si>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</si>
  <si>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</si>
  <si>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</si>
  <si>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</si>
  <si>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</si>
  <si>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</si>
  <si>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</si>
  <si>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</si>
  <si>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</si>
  <si>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</si>
  <si>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</si>
  <si>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</si>
  <si>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</si>
  <si>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</si>
  <si>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</si>
  <si>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</si>
  <si>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</si>
  <si>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</si>
  <si>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</si>
  <si>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</si>
  <si>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</si>
  <si>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</si>
  <si>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</si>
  <si>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</si>
  <si>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</si>
  <si>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</si>
  <si>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</si>
  <si>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</si>
  <si>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</si>
  <si>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</si>
  <si>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</si>
  <si>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</si>
  <si>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</si>
  <si>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</si>
  <si>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</si>
  <si>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</si>
  <si>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</si>
  <si>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</si>
  <si>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</si>
  <si>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</si>
  <si>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</si>
  <si>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</si>
  <si>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</si>
  <si>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</si>
  <si>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</si>
  <si>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</si>
  <si>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</si>
  <si>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</si>
  <si>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</si>
  <si>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</si>
  <si>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</si>
  <si>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</si>
  <si>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</si>
  <si>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</si>
  <si>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</si>
  <si>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</si>
  <si>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</si>
  <si>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</si>
  <si>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</si>
  <si>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</si>
  <si>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</si>
  <si>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</si>
  <si>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</si>
  <si>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</si>
  <si>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</si>
  <si>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</si>
  <si>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</si>
  <si>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</si>
  <si>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</si>
  <si>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</si>
  <si>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</si>
  <si>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</si>
  <si>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</si>
  <si>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</si>
  <si>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</si>
  <si>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</si>
  <si>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</si>
  <si>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</si>
  <si>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</si>
  <si>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</si>
  <si>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</si>
  <si>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</si>
  <si>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</si>
  <si>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</si>
  <si>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</si>
  <si>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</si>
  <si>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</si>
  <si>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</si>
  <si>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</si>
  <si>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</si>
  <si>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</si>
  <si>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</si>
  <si>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</si>
  <si>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</si>
  <si>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</si>
  <si>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</si>
  <si>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</si>
  <si>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</si>
  <si>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</si>
  <si>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</si>
  <si>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</si>
  <si>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</si>
  <si>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</si>
  <si>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</si>
  <si>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</si>
  <si>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</si>
  <si>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</si>
  <si>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</si>
  <si>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</si>
  <si>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</si>
  <si>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</si>
  <si>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</si>
  <si>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</si>
  <si>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</si>
  <si>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</si>
  <si>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</si>
  <si>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</si>
  <si>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</si>
  <si>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</si>
  <si>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</si>
  <si>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</si>
  <si>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</si>
  <si>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</si>
  <si>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</si>
  <si>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</si>
  <si>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</si>
  <si>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</si>
  <si>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</si>
  <si>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</si>
  <si>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</si>
  <si>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</si>
  <si>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</si>
  <si>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</si>
  <si>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</si>
  <si>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</si>
  <si>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</si>
  <si>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</si>
  <si>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</si>
  <si>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</si>
  <si>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</si>
  <si>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</si>
  <si>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</si>
  <si>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</si>
  <si>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</si>
  <si>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</si>
  <si>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</si>
  <si>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</si>
  <si>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</si>
  <si>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</si>
  <si>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</si>
  <si>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</si>
  <si>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</si>
  <si>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</si>
  <si>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</si>
  <si>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</si>
  <si>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</si>
  <si>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</si>
  <si>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</si>
  <si>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</si>
  <si>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</si>
  <si>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</si>
  <si>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</si>
  <si>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</si>
  <si>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</si>
  <si>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</si>
  <si>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</si>
  <si>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</si>
  <si>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</si>
  <si>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</si>
  <si>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</si>
  <si>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</si>
  <si>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</si>
  <si>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</si>
  <si>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</si>
  <si>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</si>
  <si>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</si>
  <si>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</si>
  <si>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</si>
  <si>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</si>
  <si>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</si>
  <si>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</si>
  <si>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</si>
  <si>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</si>
  <si>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</si>
  <si>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</si>
  <si>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</si>
  <si>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</si>
  <si>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</si>
  <si>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</si>
  <si>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</si>
  <si>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</si>
  <si>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</si>
  <si>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</si>
  <si>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</si>
  <si>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</si>
  <si>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</si>
  <si>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</si>
  <si>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</si>
  <si>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</si>
  <si>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</si>
  <si>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</si>
  <si>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</si>
  <si>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</si>
  <si>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</si>
  <si>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</si>
  <si>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</si>
  <si>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</si>
  <si>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</si>
  <si>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</si>
  <si>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</si>
  <si>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</si>
  <si>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</si>
  <si>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</si>
  <si>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</si>
  <si>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</si>
  <si>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</si>
  <si>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</si>
  <si>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</si>
  <si>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</si>
  <si>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</si>
  <si>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</si>
  <si>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</si>
  <si>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</si>
  <si>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</si>
  <si>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</si>
  <si>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</si>
  <si>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</si>
  <si>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</si>
  <si>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</si>
  <si>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</si>
  <si>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</si>
  <si>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</si>
  <si>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</si>
  <si>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</si>
  <si>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</si>
  <si>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</si>
  <si>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</si>
  <si>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</si>
  <si>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</si>
  <si>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</si>
  <si>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</si>
  <si>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</si>
  <si>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</si>
  <si>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</si>
  <si>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</si>
  <si>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</si>
  <si>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</si>
  <si>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</si>
  <si>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</si>
  <si>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</si>
  <si>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</si>
  <si>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</si>
  <si>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</si>
  <si>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</si>
  <si>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</si>
  <si>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</si>
  <si>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</si>
  <si>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</si>
  <si>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</si>
  <si>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</si>
  <si>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</si>
  <si>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</si>
  <si>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</si>
  <si>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</si>
  <si>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</si>
  <si>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</si>
  <si>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</si>
  <si>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</si>
  <si>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</si>
  <si>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</si>
  <si>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</si>
  <si>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</si>
  <si>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</si>
  <si>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</si>
  <si>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</si>
  <si>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</si>
  <si>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</si>
  <si>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</si>
  <si>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</si>
  <si>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</si>
  <si>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</si>
  <si>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</si>
  <si>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</si>
  <si>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</si>
  <si>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</si>
  <si>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</si>
  <si>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</si>
  <si>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</si>
  <si>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</si>
  <si>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</si>
  <si>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</si>
  <si>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</si>
  <si>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</si>
  <si>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</si>
  <si>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</si>
  <si>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</si>
  <si>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</si>
  <si>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</si>
  <si>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</si>
  <si>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</si>
  <si>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</si>
  <si>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</si>
  <si>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</si>
  <si>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</si>
  <si>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</si>
  <si>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</si>
  <si>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</si>
  <si>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</si>
  <si>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</si>
  <si>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</si>
  <si>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</si>
  <si>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</si>
  <si>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</si>
  <si>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</si>
  <si>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</si>
  <si>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</si>
  <si>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</si>
  <si>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</si>
  <si>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</si>
  <si>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</si>
  <si>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</si>
  <si>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</si>
  <si>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</si>
  <si>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</si>
  <si>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</si>
  <si>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</si>
  <si>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</si>
  <si>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</si>
  <si>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</si>
  <si>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</si>
  <si>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</si>
  <si>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</si>
  <si>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</si>
  <si>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</si>
  <si>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</si>
  <si>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</si>
  <si>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</si>
  <si>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</si>
  <si>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</si>
  <si>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</si>
  <si>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</si>
  <si>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</si>
  <si>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</si>
  <si>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</si>
  <si>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</si>
  <si>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</si>
  <si>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</si>
  <si>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</si>
  <si>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</si>
  <si>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</si>
  <si>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</si>
  <si>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</si>
  <si>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</si>
  <si>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</si>
  <si>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</si>
  <si>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</si>
  <si>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</si>
  <si>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</si>
  <si>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</si>
  <si>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</si>
  <si>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</si>
  <si>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</si>
  <si>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</si>
  <si>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</si>
  <si>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</si>
  <si>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</si>
  <si>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</si>
  <si>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</si>
  <si>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</si>
  <si>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</si>
  <si>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</si>
  <si>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</si>
  <si>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</si>
  <si>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</si>
  <si>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</si>
  <si>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</si>
  <si>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</si>
  <si>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</si>
  <si>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</si>
  <si>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</si>
  <si>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</si>
  <si>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</si>
  <si>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</si>
  <si>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</si>
  <si>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</si>
  <si>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</si>
  <si>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</si>
  <si>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</si>
  <si>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</si>
  <si>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</si>
  <si>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</si>
  <si>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</si>
  <si>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</si>
  <si>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</si>
  <si>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</si>
  <si>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</si>
  <si>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</si>
  <si>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</si>
  <si>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</si>
  <si>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</si>
  <si>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</si>
  <si>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</si>
  <si>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</si>
  <si>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</si>
  <si>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</si>
  <si>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</si>
  <si>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</si>
  <si>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</si>
  <si>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</si>
  <si>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</si>
  <si>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</si>
  <si>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</si>
  <si>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</si>
  <si>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</si>
  <si>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</si>
  <si>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</si>
  <si>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</si>
  <si>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</si>
  <si>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</si>
  <si>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</si>
  <si>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</si>
  <si>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</si>
  <si>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</si>
  <si>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</si>
  <si>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</si>
  <si>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</si>
  <si>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</si>
  <si>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</si>
  <si>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</si>
  <si>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</si>
  <si>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</si>
  <si>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</si>
  <si>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</si>
  <si>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</si>
  <si>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</si>
  <si>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</si>
  <si>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</si>
  <si>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</si>
  <si>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</si>
  <si>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</si>
  <si>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</si>
  <si>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</si>
  <si>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</si>
  <si>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</si>
  <si>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</si>
  <si>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</si>
  <si>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</si>
  <si>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</si>
  <si>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</si>
  <si>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</si>
  <si>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</si>
  <si>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</si>
  <si>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</si>
  <si>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</si>
  <si>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</si>
  <si>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</si>
  <si>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</si>
  <si>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</si>
  <si>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</si>
  <si>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</si>
  <si>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</si>
  <si>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</si>
  <si>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</si>
  <si>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</si>
  <si>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</si>
  <si>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</si>
  <si>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</si>
  <si>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</si>
  <si>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</si>
  <si>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</si>
  <si>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</si>
  <si>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</si>
  <si>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</si>
  <si>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</si>
  <si>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</si>
  <si>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</si>
  <si>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</si>
  <si>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</si>
  <si>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</si>
  <si>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</si>
  <si>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</si>
  <si>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</si>
  <si>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</si>
  <si>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</si>
  <si>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</si>
  <si>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</si>
  <si>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</si>
  <si>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</si>
  <si>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</si>
  <si>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</si>
  <si>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</si>
  <si>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</si>
  <si>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</si>
  <si>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</si>
  <si>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</si>
  <si>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</si>
  <si>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</si>
  <si>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</si>
  <si>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</si>
  <si>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</si>
  <si>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</si>
  <si>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</si>
  <si>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</si>
  <si>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</si>
  <si>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</si>
  <si>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</si>
  <si>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</si>
  <si>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</si>
  <si>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</si>
  <si>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</si>
  <si>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</si>
  <si>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</si>
  <si>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</si>
  <si>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</si>
  <si>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</si>
  <si>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</si>
  <si>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</si>
  <si>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</si>
  <si>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</si>
  <si>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</si>
  <si>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</si>
  <si>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</si>
  <si>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</si>
  <si>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</si>
  <si>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</si>
  <si>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</si>
  <si>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</si>
  <si>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</si>
  <si>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</si>
  <si>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</si>
  <si>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</si>
  <si>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</si>
  <si>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</si>
  <si>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</si>
  <si>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</si>
  <si>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</si>
  <si>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</si>
  <si>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</si>
  <si>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</si>
  <si>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</si>
  <si>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</si>
  <si>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</si>
  <si>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</si>
  <si>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</si>
  <si>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</si>
  <si>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</si>
  <si>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</si>
  <si>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</si>
  <si>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</si>
  <si>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</si>
  <si>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</si>
  <si>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</si>
  <si>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</si>
  <si>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</si>
  <si>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</si>
  <si>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</si>
  <si>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</si>
  <si>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</si>
  <si>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</si>
  <si>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</si>
  <si>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</si>
  <si>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</si>
  <si>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</si>
  <si>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</si>
  <si>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</si>
  <si>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</si>
  <si>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</si>
  <si>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</si>
  <si>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</si>
  <si>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</si>
  <si>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</si>
  <si>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</si>
  <si>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</si>
  <si>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</si>
  <si>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</si>
  <si>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</si>
  <si>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</si>
  <si>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</si>
  <si>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</si>
  <si>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</si>
  <si>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</si>
  <si>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</si>
  <si>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</si>
  <si>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</si>
  <si>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</si>
  <si>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</si>
  <si>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</si>
  <si>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</si>
  <si>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</si>
  <si>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</si>
  <si>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</si>
  <si>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</si>
  <si>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</si>
  <si>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</si>
  <si>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</si>
  <si>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</si>
  <si>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</si>
  <si>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</si>
  <si>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</si>
  <si>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</si>
  <si>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</si>
  <si>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</si>
  <si>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</si>
  <si>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</si>
  <si>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</si>
  <si>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</si>
  <si>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</si>
  <si>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</si>
  <si>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</si>
  <si>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</si>
  <si>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</si>
  <si>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</si>
  <si>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</si>
  <si>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</si>
  <si>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</si>
  <si>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</si>
  <si>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</si>
  <si>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</si>
  <si>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</si>
  <si>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</si>
  <si>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</si>
  <si>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</si>
  <si>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</si>
  <si>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</si>
  <si>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</si>
  <si>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</si>
  <si>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</si>
  <si>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</si>
  <si>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</si>
  <si>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</si>
  <si>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</si>
  <si>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</si>
  <si>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</si>
  <si>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</si>
  <si>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</si>
  <si>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</si>
  <si>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</si>
  <si>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</si>
  <si>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</si>
  <si>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</si>
  <si>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</si>
  <si>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</si>
  <si>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</si>
  <si>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</si>
  <si>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</si>
  <si>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</si>
  <si>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</si>
  <si>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</si>
  <si>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</si>
  <si>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</si>
  <si>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</si>
  <si>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</si>
  <si>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</si>
  <si>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</si>
  <si>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</si>
  <si>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</si>
  <si>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</si>
  <si>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</si>
  <si>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</si>
  <si>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</si>
  <si>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</si>
  <si>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</si>
  <si>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</si>
  <si>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</si>
  <si>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</si>
  <si>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</si>
  <si>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</si>
  <si>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</si>
  <si>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</si>
  <si>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</si>
  <si>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</si>
  <si>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</si>
  <si>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</si>
  <si>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</si>
  <si>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</si>
  <si>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</si>
  <si>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</si>
  <si>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</si>
  <si>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</si>
  <si>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</si>
  <si>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</si>
  <si>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</si>
  <si>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</si>
  <si>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</si>
  <si>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</si>
  <si>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</si>
  <si>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</si>
  <si>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</si>
  <si>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</si>
  <si>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</si>
  <si>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</si>
  <si>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</si>
  <si>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</si>
  <si>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</si>
  <si>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</si>
  <si>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</si>
  <si>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</si>
  <si>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</si>
  <si>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</si>
  <si>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</si>
  <si>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</si>
  <si>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</si>
  <si>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</si>
  <si>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</si>
  <si>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</si>
  <si>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</si>
  <si>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</si>
  <si>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</si>
  <si>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</si>
  <si>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</si>
  <si>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</si>
  <si>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</si>
  <si>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</si>
  <si>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</si>
  <si>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</si>
  <si>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</si>
  <si>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</si>
  <si>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</si>
  <si>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</si>
  <si>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</si>
  <si>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</si>
  <si>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</si>
  <si>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</si>
  <si>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</si>
  <si>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</si>
  <si>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</si>
  <si>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</si>
  <si>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</si>
  <si>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</si>
  <si>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</si>
  <si>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</si>
  <si>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</si>
  <si>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</si>
  <si>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</si>
  <si>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</si>
  <si>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</si>
  <si>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</si>
  <si>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</si>
  <si>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</si>
  <si>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</si>
  <si>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</si>
  <si>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</si>
  <si>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</si>
  <si>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</si>
  <si>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</si>
  <si>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</si>
  <si>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</si>
  <si>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</si>
  <si>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</si>
  <si>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</si>
  <si>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</si>
  <si>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</si>
  <si>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</si>
  <si>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</si>
  <si>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</si>
  <si>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</si>
  <si>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</si>
  <si>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</si>
  <si>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</si>
  <si>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</si>
  <si>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</si>
  <si>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</si>
  <si>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</si>
  <si>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</si>
  <si>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</si>
  <si>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</si>
  <si>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</si>
  <si>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</si>
  <si>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</si>
  <si>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</si>
  <si>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</si>
  <si>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</si>
  <si>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</si>
  <si>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</si>
  <si>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</si>
  <si>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</si>
  <si>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</si>
  <si>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</si>
  <si>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</si>
  <si>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</si>
  <si>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</si>
  <si>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</si>
  <si>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</si>
  <si>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</si>
  <si>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</si>
  <si>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</si>
  <si>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</si>
  <si>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</si>
  <si>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</si>
  <si>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</si>
  <si>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</si>
  <si>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</si>
  <si>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</si>
  <si>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</si>
  <si>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</si>
  <si>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</si>
  <si>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</si>
  <si>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</si>
  <si>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</si>
  <si>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</si>
  <si>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</si>
  <si>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</si>
  <si>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</si>
  <si>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</si>
  <si>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</si>
  <si>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</si>
  <si>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</si>
  <si>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</si>
  <si>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</si>
  <si>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</si>
  <si>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</si>
  <si>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</si>
  <si>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</si>
  <si>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</si>
  <si>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</si>
  <si>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</si>
  <si>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</si>
  <si>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</si>
  <si>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</si>
  <si>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</si>
  <si>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</si>
  <si>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</si>
  <si>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</si>
  <si>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</si>
  <si>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</si>
  <si>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</si>
  <si>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</si>
  <si>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</si>
  <si>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</si>
  <si>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</si>
  <si>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</si>
  <si>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</si>
  <si>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</si>
  <si>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</si>
  <si>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</si>
  <si>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</si>
  <si>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</si>
  <si>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</si>
  <si>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</si>
  <si>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</si>
  <si>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</si>
  <si>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</si>
  <si>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</si>
  <si>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</si>
  <si>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</si>
  <si>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</si>
  <si>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</si>
  <si>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</si>
  <si>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</si>
  <si>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</si>
  <si>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</si>
  <si>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</si>
  <si>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</si>
  <si>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</si>
  <si>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</si>
  <si>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</si>
  <si>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</si>
  <si>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</si>
  <si>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</si>
  <si>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</si>
  <si>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</si>
  <si>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</si>
  <si>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</si>
  <si>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</si>
  <si>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</si>
  <si>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</si>
  <si>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</si>
  <si>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</si>
  <si>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</si>
  <si>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</si>
  <si>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</si>
  <si>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</si>
  <si>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</si>
  <si>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</si>
  <si>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</si>
  <si>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</si>
  <si>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</si>
  <si>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</si>
  <si>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</si>
  <si>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</si>
  <si>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</si>
  <si>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</si>
  <si>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</si>
  <si>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</si>
  <si>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</si>
  <si>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</si>
  <si>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</si>
  <si>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</si>
  <si>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</si>
  <si>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</si>
  <si>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</si>
  <si>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</si>
  <si>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</si>
  <si>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</si>
  <si>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</si>
  <si>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</si>
  <si>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</si>
  <si>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</si>
  <si>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</si>
  <si>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</si>
  <si>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</si>
  <si>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</si>
  <si>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</si>
  <si>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</si>
  <si>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</si>
  <si>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</si>
  <si>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</si>
  <si>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</si>
  <si>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</si>
  <si>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</si>
  <si>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</si>
  <si>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</si>
  <si>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</si>
  <si>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</si>
  <si>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</si>
  <si>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</si>
  <si>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</si>
  <si>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</si>
  <si>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</si>
  <si>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</si>
  <si>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</si>
  <si>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</si>
  <si>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</si>
  <si>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</si>
  <si>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</si>
  <si>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</si>
  <si>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</si>
  <si>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</si>
  <si>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</si>
  <si>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</si>
  <si>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</si>
  <si>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</si>
  <si>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</si>
  <si>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</si>
  <si>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</si>
  <si>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</si>
  <si>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</si>
  <si>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</si>
  <si>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</si>
  <si>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</si>
  <si>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</si>
  <si>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</si>
  <si>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</si>
  <si>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</si>
  <si>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</si>
  <si>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</si>
  <si>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</si>
  <si>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</si>
  <si>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</si>
  <si>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</si>
  <si>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</si>
  <si>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</si>
  <si>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</si>
  <si>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</si>
  <si>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</si>
  <si>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</si>
  <si>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</si>
  <si>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</si>
  <si>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</si>
  <si>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</si>
  <si>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</si>
  <si>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</si>
  <si>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</si>
  <si>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</si>
  <si>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</si>
  <si>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</si>
  <si>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</si>
  <si>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</si>
  <si>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</si>
  <si>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</si>
  <si>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</si>
  <si>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</si>
  <si>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</si>
  <si>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</si>
  <si>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</si>
  <si>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</si>
  <si>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</si>
  <si>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</si>
  <si>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</si>
  <si>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</si>
  <si>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</si>
  <si>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</si>
  <si>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</si>
  <si>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</si>
  <si>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</si>
  <si>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</si>
  <si>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</si>
  <si>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</si>
  <si>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</si>
  <si>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</si>
  <si>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</si>
  <si>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</si>
  <si>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</si>
  <si>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</si>
  <si>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</si>
  <si>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</si>
  <si>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</si>
  <si>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</si>
  <si>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</si>
  <si>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</si>
  <si>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</si>
  <si>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</si>
  <si>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</si>
  <si>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</si>
  <si>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</si>
  <si>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</si>
  <si>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</si>
  <si>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</si>
  <si>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</si>
  <si>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</si>
  <si>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</si>
  <si>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</si>
  <si>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</si>
  <si>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</si>
  <si>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</si>
  <si>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</si>
  <si>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</si>
  <si>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</si>
  <si>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</si>
  <si>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</si>
  <si>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</si>
  <si>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</si>
  <si>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</si>
  <si>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</si>
  <si>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</si>
  <si>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</si>
  <si>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</si>
  <si>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</si>
  <si>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</si>
  <si>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</si>
  <si>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</si>
  <si>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</si>
  <si>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</si>
  <si>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</si>
  <si>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</si>
  <si>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</si>
  <si>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</si>
  <si>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</si>
  <si>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</si>
  <si>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</si>
  <si>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</si>
  <si>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</si>
  <si>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</si>
  <si>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</si>
  <si>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</si>
  <si>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</si>
  <si>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</si>
  <si>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</si>
  <si>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</si>
  <si>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</si>
  <si>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</si>
  <si>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</si>
  <si>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</si>
  <si>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</si>
  <si>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</si>
  <si>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</si>
  <si>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</si>
  <si>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</si>
  <si>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</si>
  <si>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</si>
  <si>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</si>
  <si>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</si>
  <si>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</si>
  <si>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</si>
  <si>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</si>
  <si>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</si>
  <si>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</si>
  <si>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</si>
  <si>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</si>
  <si>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</si>
  <si>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</si>
  <si>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</si>
  <si>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</si>
  <si>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</si>
  <si>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</si>
  <si>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</si>
  <si>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</si>
  <si>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</si>
  <si>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</si>
  <si>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</si>
  <si>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</si>
  <si>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</si>
  <si>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</si>
  <si>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</si>
  <si>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</si>
  <si>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</si>
  <si>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</si>
  <si>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</si>
  <si>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</si>
  <si>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</si>
  <si>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</si>
  <si>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</si>
  <si>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</si>
  <si>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</si>
  <si>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</si>
  <si>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</si>
  <si>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</si>
  <si>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</si>
  <si>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</si>
  <si>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</si>
  <si>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</si>
  <si>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</si>
  <si>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</si>
  <si>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</si>
  <si>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</si>
  <si>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</si>
  <si>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</si>
  <si>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</si>
  <si>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</si>
  <si>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</si>
  <si>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</si>
  <si>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</si>
  <si>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</si>
  <si>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</si>
  <si>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</si>
  <si>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</si>
  <si>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</si>
  <si>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</si>
  <si>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</si>
  <si>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</si>
  <si>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</si>
  <si>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</si>
  <si>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</si>
  <si>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</si>
  <si>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</si>
  <si>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</si>
  <si>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</si>
  <si>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</si>
  <si>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</si>
  <si>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</si>
  <si>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</si>
  <si>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</si>
  <si>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</si>
  <si>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</si>
  <si>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</si>
  <si>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</si>
  <si>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</si>
  <si>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</si>
  <si>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</si>
  <si>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</si>
  <si>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</si>
  <si>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</si>
  <si>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</si>
  <si>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</si>
  <si>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</si>
  <si>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</si>
  <si>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</si>
  <si>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</si>
  <si>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</si>
  <si>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</si>
  <si>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</si>
  <si>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</si>
  <si>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</si>
  <si>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</si>
  <si>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</si>
  <si>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</si>
  <si>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</si>
  <si>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</si>
  <si>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</si>
  <si>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</si>
  <si>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</si>
  <si>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</si>
  <si>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</si>
  <si>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</si>
  <si>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</si>
  <si>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</si>
  <si>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</si>
  <si>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</si>
  <si>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</si>
  <si>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</si>
  <si>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</si>
  <si>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</si>
  <si>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</si>
  <si>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</si>
  <si>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</si>
  <si>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</si>
  <si>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</si>
  <si>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</si>
  <si>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</si>
  <si>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</si>
  <si>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</si>
  <si>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</si>
  <si>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</si>
  <si>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</si>
  <si>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</si>
  <si>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</si>
  <si>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</si>
  <si>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</si>
  <si>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</si>
  <si>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</si>
  <si>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</si>
  <si>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</si>
  <si>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</si>
  <si>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</si>
  <si>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</si>
  <si>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</si>
  <si>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</si>
  <si>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</si>
  <si>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</si>
  <si>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</si>
  <si>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</si>
  <si>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</si>
  <si>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</si>
  <si>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</si>
  <si>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</si>
  <si>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</si>
  <si>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</si>
  <si>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</si>
  <si>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</si>
  <si>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</si>
  <si>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</si>
  <si>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</si>
  <si>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</si>
  <si>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</si>
  <si>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</si>
  <si>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</si>
  <si>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</si>
  <si>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</si>
  <si>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</si>
  <si>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</si>
  <si>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</si>
  <si>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</si>
  <si>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</si>
  <si>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</si>
  <si>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</si>
  <si>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</si>
  <si>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</si>
  <si>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</si>
  <si>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</si>
  <si>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</si>
  <si>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</si>
  <si>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</si>
  <si>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</si>
  <si>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</si>
  <si>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</si>
  <si>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</si>
  <si>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</si>
  <si>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</si>
  <si>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</si>
  <si>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</si>
  <si>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</si>
  <si>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</si>
  <si>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</si>
  <si>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</si>
  <si>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</si>
  <si>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</si>
  <si>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</si>
  <si>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</si>
  <si>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</si>
  <si>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</si>
  <si>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</si>
  <si>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</si>
  <si>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</si>
  <si>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</si>
  <si>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</si>
  <si>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</si>
  <si>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</si>
  <si>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</si>
  <si>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</si>
  <si>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</si>
  <si>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</si>
  <si>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</si>
  <si>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</si>
  <si>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</si>
  <si>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</si>
  <si>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</si>
  <si>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</si>
  <si>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</si>
  <si>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</si>
  <si>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</si>
  <si>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</si>
  <si>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</si>
  <si>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</si>
  <si>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</si>
  <si>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</si>
  <si>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</si>
  <si>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</si>
  <si>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</si>
  <si>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</si>
  <si>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</si>
  <si>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</si>
  <si>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</si>
  <si>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</si>
  <si>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</si>
  <si>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</si>
  <si>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</si>
  <si>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</si>
  <si>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</si>
  <si>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</si>
  <si>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</si>
  <si>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</si>
  <si>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</si>
  <si>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</si>
  <si>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</si>
  <si>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</si>
  <si>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</si>
  <si>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</si>
  <si>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</si>
  <si>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</si>
  <si>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</si>
  <si>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</si>
  <si>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</si>
  <si>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</si>
  <si>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</si>
  <si>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</si>
  <si>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</si>
  <si>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</si>
  <si>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</si>
  <si>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</si>
  <si>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</si>
  <si>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</si>
  <si>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</si>
  <si>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</si>
  <si>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</si>
  <si>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</si>
  <si>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</si>
  <si>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</si>
  <si>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</si>
  <si>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</si>
  <si>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</si>
  <si>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</si>
  <si>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</si>
  <si>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</si>
  <si>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</si>
  <si>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</si>
  <si>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</si>
  <si>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</si>
  <si>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</si>
  <si>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</si>
  <si>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</si>
  <si>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</si>
  <si>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</si>
  <si>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</si>
  <si>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</si>
  <si>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</si>
  <si>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</si>
  <si>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</si>
  <si>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</si>
  <si>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</si>
  <si>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</si>
  <si>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</si>
  <si>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</si>
  <si>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</si>
  <si>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</si>
  <si>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</si>
  <si>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</si>
  <si>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</si>
  <si>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</si>
  <si>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</si>
  <si>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</si>
  <si>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</si>
  <si>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</si>
  <si>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</si>
  <si>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</si>
  <si>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</si>
  <si>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</si>
  <si>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</si>
  <si>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</si>
  <si>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</si>
  <si>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</si>
  <si>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</si>
  <si>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</si>
  <si>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</si>
  <si>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</si>
  <si>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</si>
  <si>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</si>
  <si>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</si>
  <si>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</si>
  <si>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</si>
  <si>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</si>
  <si>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</si>
  <si>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</si>
  <si>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</si>
  <si>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</si>
  <si>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</si>
  <si>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</si>
  <si>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</si>
  <si>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</si>
  <si>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</si>
  <si>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</si>
  <si>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</si>
  <si>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</si>
  <si>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</si>
  <si>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</si>
  <si>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</si>
  <si>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</si>
  <si>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</si>
  <si>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</si>
  <si>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</si>
  <si>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</si>
  <si>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</si>
  <si>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</si>
  <si>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</si>
  <si>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</si>
  <si>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</si>
  <si>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</si>
  <si>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</si>
  <si>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</si>
  <si>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</si>
  <si>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</si>
  <si>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</si>
  <si>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</si>
  <si>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</si>
  <si>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</si>
  <si>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</si>
  <si>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</si>
  <si>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</si>
  <si>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</si>
  <si>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</si>
  <si>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</si>
  <si>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</si>
  <si>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</si>
  <si>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</si>
  <si>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</si>
  <si>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</si>
  <si>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</si>
  <si>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</si>
  <si>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</si>
  <si>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</si>
  <si>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</si>
  <si>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</si>
  <si>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</si>
  <si>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</si>
  <si>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</si>
  <si>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</si>
  <si>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</si>
  <si>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</si>
  <si>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</si>
  <si>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</si>
  <si>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</si>
  <si>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</si>
  <si>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</si>
  <si>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</si>
  <si>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</si>
  <si>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</si>
  <si>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</si>
  <si>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</si>
  <si>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</si>
  <si>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</si>
  <si>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</si>
  <si>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</si>
  <si>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</si>
  <si>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</si>
  <si>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</si>
  <si>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</si>
  <si>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</si>
  <si>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</si>
  <si>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</si>
  <si>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</si>
  <si>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</si>
  <si>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</si>
  <si>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</si>
  <si>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</si>
  <si>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</si>
  <si>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</si>
  <si>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</si>
  <si>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</si>
  <si>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</si>
  <si>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</si>
  <si>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</si>
  <si>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</si>
  <si>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</si>
  <si>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</si>
  <si>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</si>
  <si>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</si>
  <si>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</si>
  <si>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</si>
  <si>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</si>
  <si>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</si>
  <si>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</si>
  <si>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</si>
  <si>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</si>
  <si>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</si>
  <si>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</si>
  <si>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</si>
  <si>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</si>
  <si>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</si>
  <si>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</si>
  <si>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</si>
  <si>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</si>
  <si>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</si>
  <si>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</si>
  <si>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</si>
  <si>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</si>
  <si>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</si>
  <si>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</si>
  <si>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</si>
  <si>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</si>
  <si>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</si>
  <si>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</si>
  <si>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</si>
  <si>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</si>
  <si>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</si>
  <si>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</si>
  <si>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</si>
  <si>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</si>
  <si>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</si>
  <si>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</si>
  <si>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</si>
  <si>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</si>
  <si>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</si>
  <si>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</si>
  <si>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</si>
  <si>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</si>
  <si>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</si>
  <si>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</si>
  <si>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</si>
  <si>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</si>
  <si>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</si>
  <si>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</si>
  <si>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</si>
  <si>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</si>
  <si>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</si>
  <si>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</si>
  <si>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</si>
  <si>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</si>
  <si>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</si>
  <si>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</si>
  <si>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</si>
  <si>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</si>
  <si>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</si>
  <si>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</si>
  <si>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</si>
  <si>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</si>
  <si>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</si>
  <si>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</si>
  <si>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</si>
  <si>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</si>
  <si>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</si>
  <si>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</si>
  <si>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</si>
  <si>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</si>
  <si>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</si>
  <si>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</si>
  <si>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</si>
  <si>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</si>
  <si>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</si>
  <si>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</si>
  <si>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</si>
  <si>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</si>
  <si>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</si>
  <si>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</si>
  <si>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</si>
  <si>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</si>
  <si>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</si>
  <si>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</si>
  <si>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</si>
  <si>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</si>
  <si>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</si>
  <si>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</si>
  <si>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</si>
  <si>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</si>
  <si>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</si>
  <si>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</si>
  <si>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</si>
  <si>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</si>
  <si>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</si>
  <si>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</si>
  <si>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</si>
  <si>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</si>
  <si>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</si>
  <si>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</si>
  <si>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</si>
  <si>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</si>
  <si>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</si>
  <si>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</si>
  <si>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</si>
  <si>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</si>
  <si>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</si>
  <si>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</si>
  <si>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</si>
  <si>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</si>
  <si>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</si>
  <si>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</si>
  <si>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</si>
  <si>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</si>
  <si>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</si>
  <si>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</si>
  <si>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</si>
  <si>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</si>
  <si>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</si>
  <si>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</si>
  <si>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</si>
  <si>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</si>
  <si>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</si>
  <si>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</si>
  <si>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</si>
  <si>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</si>
  <si>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</si>
  <si>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</si>
  <si>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</si>
  <si>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</si>
  <si>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</si>
  <si>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</si>
  <si>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</si>
  <si>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</si>
  <si>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</si>
  <si>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</si>
  <si>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</si>
  <si>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</si>
  <si>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</si>
  <si>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</si>
  <si>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</si>
  <si>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</si>
  <si>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</si>
  <si>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</si>
  <si>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</si>
  <si>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</si>
  <si>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</si>
  <si>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</si>
  <si>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</si>
  <si>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</si>
  <si>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</si>
  <si>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</si>
  <si>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</si>
  <si>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</si>
  <si>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</si>
  <si>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</si>
  <si>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</si>
  <si>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</si>
  <si>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</si>
  <si>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</si>
  <si>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</si>
  <si>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</si>
  <si>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</si>
  <si>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</si>
  <si>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</si>
  <si>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</si>
  <si>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</si>
  <si>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</si>
  <si>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</si>
  <si>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</si>
  <si>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</si>
  <si>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</si>
  <si>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</si>
  <si>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</si>
  <si>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</si>
  <si>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</si>
  <si>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</si>
  <si>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</si>
  <si>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</si>
  <si>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</si>
  <si>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</si>
  <si>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</si>
  <si>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</si>
  <si>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</si>
  <si>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</si>
  <si>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</si>
  <si>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</si>
  <si>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</si>
  <si>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</si>
  <si>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</si>
  <si>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</si>
  <si>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</si>
  <si>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</si>
  <si>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</si>
  <si>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</si>
  <si>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</si>
  <si>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</si>
  <si>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</si>
  <si>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</si>
  <si>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</si>
  <si>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</si>
  <si>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</si>
  <si>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</si>
  <si>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</si>
  <si>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</si>
  <si>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</si>
  <si>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</si>
  <si>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</si>
  <si>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</si>
  <si>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</si>
  <si>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</si>
  <si>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</si>
  <si>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</si>
  <si>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</si>
  <si>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</si>
  <si>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</si>
  <si>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</si>
  <si>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</si>
  <si>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</si>
  <si>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</si>
  <si>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</si>
  <si>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</si>
  <si>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</si>
  <si>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</si>
  <si>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</si>
  <si>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</si>
  <si>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</si>
  <si>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</si>
  <si>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</si>
  <si>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</si>
  <si>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</si>
  <si>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</si>
  <si>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</si>
  <si>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</si>
  <si>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</si>
  <si>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</si>
  <si>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</si>
  <si>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</si>
  <si>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</si>
  <si>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</si>
  <si>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</si>
  <si>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</si>
  <si>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</si>
  <si>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</si>
  <si>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</si>
  <si>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</si>
  <si>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</si>
  <si>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</si>
  <si>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</si>
  <si>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</si>
  <si>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</si>
  <si>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</si>
  <si>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</si>
  <si>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</si>
  <si>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</si>
  <si>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</si>
  <si>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</si>
  <si>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</si>
  <si>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</si>
  <si>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</si>
  <si>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</si>
  <si>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</si>
  <si>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</si>
  <si>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</si>
  <si>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</si>
  <si>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</si>
  <si>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</si>
  <si>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</si>
  <si>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</si>
  <si>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</si>
  <si>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</si>
  <si>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</si>
  <si>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</si>
  <si>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</si>
  <si>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</si>
  <si>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</si>
  <si>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</si>
  <si>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</si>
  <si>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</si>
  <si>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</si>
  <si>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</si>
  <si>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</si>
  <si>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</si>
  <si>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</si>
  <si>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</si>
  <si>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</si>
  <si>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</si>
  <si>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</si>
  <si>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</si>
  <si>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</si>
  <si>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</si>
  <si>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</si>
  <si>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</si>
  <si>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</si>
  <si>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</si>
  <si>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</si>
  <si>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</si>
  <si>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</si>
  <si>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</si>
  <si>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</si>
  <si>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</si>
  <si>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</si>
  <si>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</si>
  <si>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</si>
  <si>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</si>
  <si>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</si>
  <si>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</si>
  <si>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</si>
  <si>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</si>
  <si>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</si>
  <si>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</si>
  <si>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</si>
  <si>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</si>
  <si>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</si>
  <si>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</si>
  <si>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</si>
  <si>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</si>
  <si>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</si>
  <si>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</si>
  <si>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</si>
  <si>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</si>
  <si>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</si>
  <si>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</si>
  <si>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</si>
  <si>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</si>
  <si>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</si>
  <si>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</si>
  <si>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</si>
  <si>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</si>
  <si>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</si>
  <si>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</si>
  <si>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</si>
  <si>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</si>
  <si>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</si>
  <si>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</si>
  <si>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</si>
  <si>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</si>
  <si>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</si>
  <si>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</si>
  <si>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</si>
  <si>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</si>
  <si>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</si>
  <si>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</si>
  <si>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</si>
  <si>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</si>
  <si>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</si>
  <si>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</si>
  <si>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</si>
  <si>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</si>
  <si>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</si>
  <si>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</si>
  <si>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</si>
  <si>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</si>
  <si>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</si>
  <si>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</si>
  <si>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</si>
  <si>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</si>
  <si>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</si>
  <si>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</si>
  <si>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</si>
  <si>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</si>
  <si>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</si>
  <si>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</si>
  <si>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</si>
  <si>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</si>
  <si>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</si>
  <si>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</si>
  <si>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</si>
  <si>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</si>
  <si>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</si>
  <si>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</si>
  <si>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</si>
  <si>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</si>
  <si>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</si>
  <si>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</si>
  <si>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</si>
  <si>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</si>
  <si>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</si>
  <si>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</si>
  <si>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</si>
  <si>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</si>
  <si>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</si>
  <si>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</si>
  <si>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</si>
  <si>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</si>
  <si>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</si>
  <si>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</si>
  <si>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</si>
  <si>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</si>
  <si>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</si>
  <si>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</si>
  <si>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</si>
  <si>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</si>
  <si>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</si>
  <si>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</si>
  <si>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</si>
  <si>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</si>
  <si>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</si>
  <si>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</si>
  <si>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</si>
  <si>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</si>
  <si>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</si>
  <si>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</si>
  <si>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</si>
  <si>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</si>
  <si>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</si>
  <si>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</si>
  <si>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</si>
  <si>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</si>
  <si>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</si>
  <si>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</si>
  <si>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</si>
  <si>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</si>
  <si>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</si>
  <si>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</si>
  <si>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</si>
  <si>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</si>
  <si>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</si>
  <si>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</si>
  <si>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</si>
  <si>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</si>
  <si>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</si>
  <si>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</si>
  <si>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</si>
  <si>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</si>
  <si>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</si>
  <si>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</si>
  <si>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</si>
  <si>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</si>
  <si>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</si>
  <si>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</si>
  <si>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</si>
  <si>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</si>
  <si>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</si>
  <si>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</si>
  <si>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</si>
  <si>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</si>
  <si>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</si>
  <si>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</si>
  <si>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</si>
  <si>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</si>
  <si>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</si>
  <si>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</si>
  <si>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</si>
  <si>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</si>
  <si>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</si>
  <si>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</si>
  <si>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</si>
  <si>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</si>
  <si>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</si>
  <si>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</si>
  <si>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</si>
  <si>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</si>
  <si>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</si>
  <si>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</si>
  <si>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</si>
  <si>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</si>
  <si>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</si>
  <si>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</si>
  <si>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</si>
  <si>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</si>
  <si>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</si>
  <si>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</si>
  <si>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</si>
  <si>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</si>
  <si>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</si>
  <si>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</si>
  <si>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</si>
  <si>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</si>
  <si>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</si>
  <si>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</si>
  <si>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</si>
  <si>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</si>
  <si>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</si>
  <si>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</si>
  <si>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</si>
  <si>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</si>
  <si>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</si>
  <si>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</si>
  <si>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</si>
  <si>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</si>
  <si>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</si>
  <si>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</si>
  <si>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</si>
  <si>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</si>
  <si>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</si>
  <si>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</si>
  <si>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</si>
  <si>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</si>
  <si>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</si>
  <si>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</si>
  <si>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</si>
  <si>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</si>
  <si>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</si>
  <si>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</si>
  <si>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</si>
  <si>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</si>
  <si>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</si>
  <si>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</si>
  <si>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</si>
  <si>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</si>
  <si>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</si>
  <si>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</si>
  <si>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</si>
  <si>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</si>
  <si>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</si>
  <si>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</si>
  <si>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</si>
  <si>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</si>
  <si>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</si>
  <si>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</si>
  <si>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</si>
  <si>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</si>
  <si>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</si>
  <si>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</si>
  <si>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</si>
  <si>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</si>
  <si>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</si>
  <si>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</si>
  <si>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</si>
  <si>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</si>
  <si>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</si>
  <si>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</si>
  <si>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</si>
  <si>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</si>
  <si>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</si>
  <si>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</si>
  <si>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</si>
  <si>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</si>
  <si>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</si>
  <si>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</si>
  <si>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</si>
  <si>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</si>
  <si>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</si>
  <si>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</si>
  <si>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</si>
  <si>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</si>
  <si>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</si>
  <si>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</si>
  <si>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</si>
  <si>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</si>
  <si>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</si>
  <si>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</si>
  <si>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</si>
  <si>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</si>
  <si>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</si>
  <si>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</si>
  <si>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</si>
  <si>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</si>
  <si>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</si>
  <si>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</si>
  <si>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</si>
  <si>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</si>
  <si>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</si>
  <si>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</si>
  <si>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</si>
  <si>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</si>
  <si>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</si>
  <si>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</si>
  <si>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</si>
  <si>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</si>
  <si>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</si>
  <si>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</si>
  <si>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</si>
  <si>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</si>
  <si>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</si>
  <si>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</si>
  <si>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</si>
  <si>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</si>
  <si>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</si>
  <si>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</si>
  <si>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</si>
  <si>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</si>
  <si>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</si>
  <si>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</si>
  <si>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</si>
  <si>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</si>
  <si>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</si>
  <si>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</si>
  <si>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</si>
  <si>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</si>
  <si>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</si>
  <si>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</si>
  <si>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</si>
  <si>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</si>
  <si>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</si>
  <si>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</si>
  <si>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</si>
  <si>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</si>
  <si>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</si>
  <si>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</si>
  <si>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</si>
  <si>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</si>
  <si>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</si>
  <si>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</si>
  <si>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</si>
  <si>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</si>
  <si>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</si>
  <si>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</si>
  <si>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</si>
  <si>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</si>
  <si>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</si>
  <si>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</si>
  <si>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</si>
  <si>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</si>
  <si>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</si>
  <si>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</si>
  <si>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</si>
  <si>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</si>
  <si>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</si>
  <si>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</si>
  <si>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</si>
  <si>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</si>
  <si>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</si>
  <si>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</si>
  <si>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</si>
  <si>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</si>
  <si>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</si>
  <si>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</si>
  <si>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</si>
  <si>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</si>
  <si>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</si>
  <si>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</si>
  <si>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</si>
  <si>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</si>
  <si>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</si>
  <si>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</si>
  <si>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</si>
  <si>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</si>
  <si>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</si>
  <si>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</si>
  <si>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</si>
  <si>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</si>
  <si>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</si>
  <si>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</si>
  <si>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</si>
  <si>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</si>
  <si>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</si>
  <si>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</si>
  <si>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</si>
  <si>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</si>
  <si>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</si>
  <si>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</si>
  <si>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</si>
  <si>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</si>
  <si>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</si>
  <si>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</si>
  <si>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</si>
  <si>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</si>
  <si>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</si>
  <si>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</si>
  <si>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</si>
  <si>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</si>
  <si>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</si>
  <si>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</si>
  <si>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</si>
  <si>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</si>
  <si>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</si>
  <si>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</si>
  <si>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</si>
  <si>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</si>
  <si>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</si>
  <si>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</si>
  <si>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</si>
  <si>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</si>
  <si>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</si>
  <si>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</si>
  <si>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</si>
  <si>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</si>
  <si>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</si>
  <si>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</si>
  <si>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</si>
  <si>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</si>
  <si>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</si>
  <si>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</si>
  <si>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</si>
  <si>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</si>
  <si>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</si>
  <si>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</si>
  <si>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</si>
  <si>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</si>
  <si>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</si>
  <si>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</si>
  <si>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</si>
  <si>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</si>
  <si>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</si>
  <si>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</si>
  <si>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</si>
  <si>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</si>
  <si>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</si>
  <si>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</si>
  <si>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</si>
  <si>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</si>
  <si>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</si>
  <si>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</si>
  <si>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</si>
  <si>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</si>
  <si>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</si>
  <si>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</si>
  <si>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</si>
  <si>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</si>
  <si>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</si>
  <si>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</si>
  <si>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</si>
  <si>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</si>
  <si>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</si>
  <si>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</si>
  <si>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</si>
  <si>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</si>
  <si>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</si>
  <si>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</si>
  <si>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</si>
  <si>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</si>
  <si>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</si>
  <si>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</si>
  <si>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</si>
  <si>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</si>
  <si>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</si>
  <si>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</si>
  <si>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</si>
  <si>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</si>
  <si>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</si>
  <si>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</si>
  <si>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</si>
  <si>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</si>
  <si>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</si>
  <si>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</si>
  <si>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</si>
  <si>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</si>
  <si>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</si>
  <si>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</si>
  <si>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</si>
  <si>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</si>
  <si>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</si>
  <si>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</si>
  <si>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</si>
  <si>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</si>
  <si>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</si>
  <si>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</si>
  <si>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</si>
  <si>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</si>
  <si>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</si>
  <si>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</si>
  <si>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</si>
  <si>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</si>
  <si>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</si>
  <si>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</si>
  <si>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</si>
  <si>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</si>
  <si>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</si>
  <si>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</si>
  <si>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</si>
  <si>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</si>
  <si>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</si>
  <si>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</si>
  <si>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</si>
  <si>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</si>
  <si>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</si>
  <si>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</si>
  <si>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</si>
  <si>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</si>
  <si>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</si>
  <si>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</si>
  <si>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</si>
  <si>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</si>
  <si>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</si>
  <si>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</si>
  <si>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</si>
  <si>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</si>
  <si>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</si>
  <si>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</si>
  <si>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</si>
  <si>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</si>
  <si>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</si>
  <si>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</si>
  <si>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</si>
  <si>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</si>
  <si>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</si>
  <si>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</si>
  <si>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</si>
  <si>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</si>
  <si>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</si>
  <si>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</si>
  <si>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</si>
  <si>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</si>
  <si>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</si>
  <si>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</si>
  <si>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</si>
  <si>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</si>
  <si>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</si>
  <si>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</si>
  <si>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</si>
  <si>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</si>
  <si>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</si>
  <si>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</si>
  <si>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</si>
  <si>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</si>
  <si>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</si>
  <si>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</si>
  <si>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</si>
  <si>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</si>
  <si>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</si>
  <si>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</si>
  <si>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</si>
  <si>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</si>
  <si>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</si>
  <si>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</si>
  <si>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</si>
  <si>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</si>
  <si>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</si>
  <si>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</si>
  <si>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</si>
  <si>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</si>
  <si>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</si>
  <si>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</si>
  <si>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</si>
  <si>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</si>
  <si>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</si>
  <si>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</si>
  <si>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</si>
  <si>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</si>
  <si>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</si>
  <si>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</si>
  <si>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</si>
  <si>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</si>
  <si>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</si>
  <si>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</si>
  <si>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</si>
  <si>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</si>
  <si>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</si>
  <si>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</si>
  <si>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</si>
  <si>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</si>
  <si>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</si>
  <si>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</si>
  <si>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</si>
  <si>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</si>
  <si>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</si>
  <si>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</si>
  <si>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</si>
  <si>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</si>
  <si>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</si>
  <si>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</si>
  <si>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</si>
  <si>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</si>
  <si>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</si>
  <si>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</si>
  <si>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</si>
  <si>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</si>
  <si>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</si>
  <si>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</si>
  <si>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</si>
  <si>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</si>
  <si>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</si>
  <si>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</si>
  <si>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</si>
  <si>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</si>
  <si>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</si>
  <si>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</si>
  <si>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</si>
  <si>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</si>
  <si>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</si>
  <si>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</si>
  <si>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</si>
  <si>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</si>
  <si>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</si>
  <si>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</si>
  <si>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</si>
  <si>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</si>
  <si>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</si>
  <si>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</si>
  <si>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</si>
  <si>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</si>
  <si>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</si>
  <si>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</si>
  <si>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</si>
  <si>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</si>
  <si>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</si>
  <si>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</si>
  <si>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</si>
  <si>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</si>
  <si>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</si>
  <si>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</si>
  <si>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</si>
  <si>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</si>
  <si>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</si>
  <si>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</si>
  <si>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</si>
  <si>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</si>
  <si>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</si>
  <si>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</si>
  <si>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</si>
  <si>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</si>
  <si>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</si>
  <si>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</si>
  <si>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</si>
  <si>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</si>
  <si>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</si>
  <si>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</si>
  <si>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</si>
  <si>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</si>
  <si>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</si>
  <si>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</si>
  <si>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</si>
  <si>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</si>
  <si>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</si>
  <si>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</si>
  <si>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</si>
  <si>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</si>
  <si>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</si>
  <si>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</si>
  <si>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</si>
  <si>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</si>
  <si>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</si>
  <si>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</si>
  <si>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</si>
  <si>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</si>
  <si>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</si>
  <si>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</si>
  <si>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</si>
  <si>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</si>
  <si>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</si>
  <si>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</si>
  <si>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</si>
  <si>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</si>
  <si>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</si>
  <si>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</si>
  <si>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</si>
  <si>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</si>
  <si>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</si>
  <si>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</si>
  <si>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</si>
  <si>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</si>
  <si>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</si>
  <si>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</si>
  <si>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</si>
  <si>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</si>
  <si>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</si>
  <si>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</si>
  <si>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</si>
  <si>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</si>
  <si>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</si>
  <si>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</si>
  <si>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</si>
  <si>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</si>
  <si>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</si>
  <si>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</si>
  <si>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</si>
  <si>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</si>
  <si>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</si>
  <si>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</si>
  <si>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</si>
  <si>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</si>
  <si>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</si>
  <si>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</si>
  <si>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</si>
  <si>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</si>
  <si>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</si>
  <si>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</si>
  <si>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</si>
  <si>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</si>
  <si>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</si>
  <si>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</si>
  <si>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</si>
  <si>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</si>
  <si>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</si>
  <si>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</si>
  <si>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</si>
  <si>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</si>
  <si>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</si>
  <si>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</si>
  <si>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</si>
  <si>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</si>
  <si>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</si>
  <si>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</si>
  <si>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</si>
  <si>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</si>
  <si>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</si>
  <si>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</si>
  <si>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</si>
  <si>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</si>
  <si>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</si>
  <si>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</si>
  <si>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</si>
  <si>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</si>
  <si>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</si>
  <si>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</si>
  <si>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</si>
  <si>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</si>
  <si>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</si>
  <si>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</si>
  <si>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</si>
  <si>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</si>
  <si>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</si>
  <si>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</si>
  <si>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</si>
  <si>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</si>
  <si>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</si>
  <si>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</si>
  <si>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</si>
  <si>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</si>
  <si>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</si>
  <si>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</si>
  <si>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</si>
  <si>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</si>
  <si>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</si>
  <si>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</si>
  <si>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</si>
  <si>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</si>
  <si>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</si>
  <si>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</si>
  <si>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</si>
  <si>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</si>
  <si>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</si>
  <si>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</si>
  <si>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</si>
  <si>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</si>
  <si>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</si>
  <si>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</si>
  <si>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</si>
  <si>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</si>
  <si>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</si>
  <si>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</si>
  <si>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</si>
  <si>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</si>
  <si>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</si>
  <si>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</si>
  <si>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</si>
  <si>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</si>
  <si>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</si>
  <si>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</si>
  <si>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</si>
  <si>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</si>
  <si>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</si>
  <si>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</si>
  <si>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</si>
  <si>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</si>
  <si>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</si>
  <si>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</si>
  <si>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</si>
  <si>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</si>
  <si>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</si>
  <si>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</si>
  <si>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</si>
  <si>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</si>
  <si>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</si>
  <si>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</si>
  <si>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</si>
  <si>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</si>
  <si>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</si>
  <si>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</si>
  <si>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</si>
  <si>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</si>
  <si>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</si>
  <si>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</si>
  <si>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</si>
  <si>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</si>
  <si>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</si>
  <si>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</si>
  <si>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</si>
  <si>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</si>
  <si>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</si>
  <si>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</si>
  <si>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</si>
  <si>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</si>
  <si>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</si>
  <si>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</si>
  <si>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</si>
  <si>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</si>
  <si>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</si>
  <si>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</si>
  <si>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</si>
  <si>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</si>
  <si>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</si>
  <si>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</si>
  <si>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</si>
  <si>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</si>
  <si>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</si>
  <si>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</si>
  <si>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</si>
  <si>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</si>
  <si>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</si>
  <si>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</si>
  <si>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</si>
  <si>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</si>
  <si>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</si>
  <si>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</si>
  <si>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</si>
  <si>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</si>
  <si>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</si>
  <si>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</si>
  <si>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</si>
  <si>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</si>
  <si>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</si>
  <si>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</si>
  <si>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</si>
  <si>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</si>
  <si>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</si>
  <si>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</si>
  <si>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</si>
  <si>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</si>
  <si>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</si>
  <si>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</si>
  <si>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</si>
  <si>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</si>
  <si>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</si>
  <si>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</si>
  <si>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</si>
  <si>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</si>
  <si>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</si>
  <si>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</si>
  <si>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</si>
  <si>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</si>
  <si>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</si>
  <si>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</si>
  <si>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</si>
  <si>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</si>
  <si>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</si>
  <si>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</si>
  <si>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</si>
  <si>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</si>
  <si>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</si>
  <si>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</si>
  <si>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</si>
  <si>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</si>
  <si>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</si>
  <si>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</si>
  <si>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</si>
  <si>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</si>
  <si>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</si>
  <si>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</si>
  <si>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</si>
  <si>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</si>
  <si>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</si>
  <si>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</si>
  <si>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</si>
  <si>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</si>
  <si>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</si>
  <si>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</si>
  <si>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</si>
  <si>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</si>
  <si>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</si>
  <si>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</si>
  <si>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</si>
  <si>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</si>
  <si>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</si>
  <si>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</si>
  <si>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</si>
  <si>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</si>
  <si>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</si>
  <si>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</si>
  <si>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</si>
  <si>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</si>
  <si>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</si>
  <si>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</si>
  <si>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</si>
  <si>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</si>
  <si>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</si>
  <si>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</si>
  <si>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</si>
  <si>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</si>
  <si>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</si>
  <si>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</si>
  <si>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</si>
  <si>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</si>
  <si>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</si>
  <si>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</si>
  <si>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</si>
  <si>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</si>
  <si>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</si>
  <si>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</si>
  <si>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</si>
  <si>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</si>
  <si>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</si>
  <si>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</si>
  <si>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</si>
  <si>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</si>
  <si>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</si>
  <si>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</si>
  <si>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</si>
  <si>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</si>
  <si>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</si>
  <si>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</si>
  <si>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</si>
  <si>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</si>
  <si>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</si>
  <si>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</si>
  <si>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</si>
  <si>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</si>
  <si>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</si>
  <si>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</si>
  <si>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</si>
  <si>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</si>
  <si>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</si>
  <si>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</si>
  <si>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</si>
  <si>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</si>
  <si>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</si>
  <si>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</si>
  <si>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</si>
  <si>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</si>
  <si>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</si>
  <si>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</si>
  <si>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</si>
  <si>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</si>
  <si>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</si>
  <si>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</si>
  <si>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</si>
  <si>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</si>
  <si>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</si>
  <si>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</si>
  <si>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</si>
  <si>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</si>
  <si>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</si>
  <si>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</si>
  <si>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</si>
  <si>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</si>
  <si>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</si>
  <si>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</si>
  <si>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</si>
  <si>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</si>
  <si>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</si>
  <si>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</si>
  <si>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</si>
  <si>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</si>
  <si>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</si>
  <si>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</si>
  <si>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</si>
  <si>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</si>
  <si>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</si>
  <si>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</si>
  <si>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</si>
  <si>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</si>
  <si>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</si>
  <si>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</si>
  <si>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</si>
  <si>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</si>
  <si>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</si>
  <si>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</si>
  <si>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</si>
  <si>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</si>
  <si>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</si>
  <si>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</si>
  <si>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</si>
  <si>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</si>
  <si>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</si>
  <si>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</si>
  <si>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</si>
  <si>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</si>
  <si>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</si>
  <si>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</si>
  <si>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</si>
  <si>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</si>
  <si>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</si>
  <si>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</si>
  <si>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</si>
  <si>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</si>
  <si>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</si>
  <si>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</si>
  <si>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</si>
  <si>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</si>
  <si>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</si>
  <si>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</si>
  <si>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</si>
  <si>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</si>
  <si>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</si>
  <si>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</si>
  <si>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</si>
  <si>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</si>
  <si>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</si>
  <si>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</si>
  <si>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</si>
  <si>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</si>
  <si>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</si>
  <si>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</si>
  <si>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</si>
  <si>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</si>
  <si>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</si>
  <si>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</si>
  <si>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</si>
  <si>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</si>
  <si>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</si>
  <si>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</si>
  <si>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</si>
  <si>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</si>
  <si>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</si>
  <si>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</si>
  <si>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</si>
  <si>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</si>
  <si>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</si>
  <si>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</si>
  <si>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</si>
  <si>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</si>
  <si>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</si>
  <si>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</si>
  <si>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</si>
  <si>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</si>
  <si>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</si>
  <si>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</si>
  <si>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</si>
  <si>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</si>
  <si>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</si>
  <si>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</si>
  <si>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</si>
  <si>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</si>
  <si>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</si>
  <si>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</si>
  <si>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</si>
  <si>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</si>
  <si>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</si>
  <si>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</si>
  <si>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</si>
  <si>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</si>
  <si>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</si>
  <si>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</si>
  <si>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</si>
  <si>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</si>
  <si>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</si>
  <si>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</si>
  <si>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</si>
  <si>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</si>
  <si>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</si>
  <si>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</si>
  <si>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</si>
  <si>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</si>
  <si>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</si>
  <si>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</si>
  <si>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</si>
  <si>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</si>
  <si>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</si>
  <si>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</si>
  <si>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</si>
  <si>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</si>
  <si>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</si>
  <si>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</si>
  <si>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</si>
  <si>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</si>
  <si>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</si>
  <si>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</si>
  <si>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</si>
  <si>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</si>
  <si>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</si>
  <si>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</si>
  <si>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</si>
  <si>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</si>
  <si>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</si>
  <si>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</si>
  <si>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</si>
  <si>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</si>
  <si>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</si>
  <si>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</si>
  <si>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</si>
  <si>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</si>
  <si>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</si>
  <si>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</si>
  <si>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</si>
  <si>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</si>
  <si>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</si>
  <si>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</si>
  <si>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</si>
  <si>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</si>
  <si>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</si>
  <si>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</si>
  <si>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</si>
  <si>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</si>
  <si>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</si>
  <si>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</si>
  <si>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</si>
  <si>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</si>
  <si>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</si>
  <si>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</si>
  <si>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</si>
  <si>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</si>
  <si>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</si>
  <si>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</si>
  <si>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</si>
  <si>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</si>
  <si>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</si>
  <si>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</si>
  <si>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</si>
  <si>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</si>
  <si>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</si>
  <si>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</si>
  <si>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</si>
  <si>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</si>
  <si>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</si>
  <si>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</si>
  <si>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</si>
  <si>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</si>
  <si>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</si>
  <si>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</si>
  <si>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</si>
  <si>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</si>
  <si>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</si>
  <si>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</si>
  <si>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</si>
  <si>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</si>
  <si>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</si>
  <si>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</si>
  <si>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</si>
  <si>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</si>
  <si>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</si>
  <si>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</si>
  <si>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</si>
  <si>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</si>
  <si>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</si>
  <si>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</si>
  <si>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</si>
  <si>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</si>
  <si>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</si>
  <si>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</si>
  <si>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</si>
  <si>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</si>
  <si>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</si>
  <si>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</si>
  <si>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</si>
  <si>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</si>
  <si>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</si>
  <si>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</si>
  <si>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</si>
  <si>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</si>
  <si>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</si>
  <si>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</si>
  <si>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</si>
  <si>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</si>
  <si>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</si>
  <si>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</si>
  <si>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</si>
  <si>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</si>
  <si>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</si>
  <si>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</si>
  <si>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</si>
  <si>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</si>
  <si>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</si>
  <si>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</si>
  <si>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</si>
  <si>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</si>
  <si>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</si>
  <si>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</si>
  <si>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</si>
  <si>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</si>
  <si>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</si>
  <si>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</si>
  <si>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</si>
  <si>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</si>
  <si>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</si>
  <si>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</si>
  <si>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</si>
  <si>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</si>
  <si>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</si>
  <si>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</si>
  <si>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</si>
  <si>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</si>
  <si>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</si>
  <si>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</si>
  <si>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</si>
  <si>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</si>
  <si>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</si>
  <si>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</si>
  <si>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</si>
  <si>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</si>
  <si>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</si>
  <si>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</si>
  <si>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</si>
  <si>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</si>
  <si>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</si>
  <si>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</si>
  <si>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</si>
  <si>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</si>
  <si>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</si>
  <si>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</si>
  <si>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</si>
  <si>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</si>
  <si>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</si>
  <si>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</si>
  <si>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</si>
  <si>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</si>
  <si>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</si>
  <si>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</si>
  <si>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</si>
  <si>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</si>
  <si>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</si>
  <si>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</si>
  <si>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</si>
  <si>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</si>
  <si>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</si>
  <si>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</si>
  <si>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</si>
  <si>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</si>
  <si>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</si>
  <si>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</si>
  <si>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</si>
  <si>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</si>
  <si>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</si>
  <si>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</si>
  <si>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</si>
  <si>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</si>
  <si>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</si>
  <si>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</si>
  <si>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</si>
  <si>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</si>
  <si>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</si>
  <si>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</si>
  <si>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</si>
  <si>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</si>
  <si>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</si>
  <si>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</si>
  <si>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</si>
  <si>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</si>
  <si>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</si>
  <si>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</si>
  <si>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</si>
  <si>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</si>
  <si>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</si>
  <si>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</si>
  <si>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</si>
  <si>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</si>
  <si>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</si>
  <si>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</si>
  <si>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</si>
  <si>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</si>
  <si>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</si>
  <si>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</si>
  <si>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</si>
  <si>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</si>
  <si>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</si>
  <si>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</si>
  <si>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</si>
  <si>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</si>
  <si>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</si>
  <si>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</si>
  <si>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</si>
  <si>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</si>
  <si>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</si>
  <si>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</si>
  <si>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</si>
  <si>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</si>
  <si>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</si>
  <si>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</si>
  <si>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</si>
  <si>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</si>
  <si>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</si>
  <si>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</si>
  <si>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</si>
  <si>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</si>
  <si>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</si>
  <si>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</si>
  <si>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</si>
  <si>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</si>
  <si>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</si>
  <si>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</si>
  <si>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</si>
  <si>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</si>
  <si>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</si>
  <si>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</si>
  <si>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</si>
  <si>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</si>
  <si>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</si>
  <si>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</si>
  <si>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</si>
  <si>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</si>
  <si>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</si>
  <si>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</si>
  <si>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</si>
  <si>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</si>
  <si>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</si>
  <si>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</si>
  <si>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</si>
  <si>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</si>
  <si>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</si>
  <si>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</si>
  <si>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</si>
  <si>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</si>
  <si>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</si>
  <si>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</si>
  <si>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</si>
  <si>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</si>
  <si>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</si>
  <si>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</si>
  <si>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</si>
  <si>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</si>
  <si>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</si>
  <si>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</si>
  <si>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</si>
  <si>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</si>
  <si>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</si>
  <si>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</si>
  <si>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</si>
  <si>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</si>
  <si>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</si>
  <si>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</si>
  <si>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</si>
  <si>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</si>
  <si>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</si>
  <si>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</si>
  <si>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</si>
  <si>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</si>
  <si>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</si>
  <si>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</si>
  <si>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</si>
  <si>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</si>
  <si>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</si>
  <si>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</si>
  <si>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</si>
  <si>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</si>
  <si>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</si>
  <si>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</si>
  <si>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</si>
  <si>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</si>
  <si>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</si>
  <si>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</si>
  <si>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</si>
  <si>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</si>
  <si>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</si>
  <si>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</si>
  <si>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</si>
  <si>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</si>
  <si>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</si>
  <si>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</si>
  <si>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</si>
  <si>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</si>
  <si>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</si>
  <si>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</si>
  <si>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</si>
  <si>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</si>
  <si>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</si>
  <si>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</si>
  <si>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</si>
  <si>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</si>
  <si>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</si>
  <si>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</si>
  <si>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</si>
  <si>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</si>
  <si>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</si>
  <si>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</si>
  <si>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</si>
  <si>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</si>
  <si>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</si>
  <si>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</si>
  <si>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</si>
  <si>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</si>
  <si>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</si>
  <si>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</si>
  <si>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</si>
  <si>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</si>
  <si>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</si>
  <si>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</si>
  <si>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</si>
  <si>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</si>
  <si>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</si>
  <si>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</si>
  <si>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</si>
  <si>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</si>
  <si>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</si>
  <si>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</si>
  <si>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</si>
  <si>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</si>
  <si>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</si>
  <si>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</si>
  <si>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</si>
  <si>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</si>
  <si>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</si>
  <si>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</si>
  <si>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</si>
  <si>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</si>
  <si>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</si>
  <si>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</si>
  <si>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</si>
  <si>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</si>
  <si>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</si>
  <si>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</si>
  <si>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</si>
  <si>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</si>
  <si>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</si>
  <si>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</si>
  <si>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</si>
  <si>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</si>
  <si>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</si>
  <si>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</si>
  <si>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</si>
  <si>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</si>
  <si>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</si>
  <si>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</si>
  <si>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</si>
  <si>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</si>
  <si>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</si>
  <si>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</si>
  <si>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</si>
  <si>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</si>
  <si>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</si>
  <si>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</si>
  <si>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</si>
  <si>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</si>
  <si>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</si>
  <si>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</si>
  <si>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</si>
  <si>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</si>
  <si>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</si>
  <si>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</si>
  <si>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</si>
  <si>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</si>
  <si>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</si>
  <si>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</si>
  <si>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</si>
  <si>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</si>
  <si>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</si>
  <si>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</si>
  <si>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</si>
  <si>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</si>
  <si>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</si>
  <si>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</si>
  <si>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</si>
  <si>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</si>
  <si>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</si>
  <si>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</si>
  <si>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</si>
  <si>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</si>
  <si>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</si>
  <si>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</si>
  <si>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</si>
  <si>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</si>
  <si>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</si>
  <si>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</si>
  <si>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</si>
  <si>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</si>
  <si>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</si>
  <si>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</si>
  <si>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</si>
  <si>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</si>
  <si>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</si>
  <si>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</si>
  <si>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</si>
  <si>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</si>
  <si>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</si>
  <si>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</si>
  <si>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</si>
  <si>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</si>
  <si>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</si>
  <si>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</si>
  <si>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</si>
  <si>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</si>
  <si>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</si>
  <si>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</si>
  <si>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</si>
  <si>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</si>
  <si>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</si>
  <si>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</si>
  <si>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</si>
  <si>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</si>
  <si>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</si>
  <si>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</si>
  <si>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</si>
  <si>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</si>
  <si>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</si>
  <si>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</si>
  <si>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</si>
  <si>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</si>
  <si>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</si>
  <si>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</si>
  <si>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</si>
  <si>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</si>
  <si>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</si>
  <si>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</si>
  <si>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</si>
  <si>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</si>
  <si>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</si>
  <si>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</si>
  <si>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</si>
  <si>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</si>
  <si>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</si>
  <si>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</si>
  <si>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</si>
  <si>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</si>
  <si>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</si>
  <si>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</si>
  <si>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</si>
  <si>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</si>
  <si>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</si>
  <si>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</si>
  <si>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</si>
  <si>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</si>
  <si>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</si>
  <si>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</si>
  <si>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</si>
  <si>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</si>
  <si>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</si>
  <si>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</si>
  <si>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</si>
  <si>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</si>
  <si>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</si>
  <si>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</si>
  <si>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</si>
  <si>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</si>
  <si>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</si>
  <si>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</si>
  <si>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</si>
  <si>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</si>
  <si>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</si>
  <si>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</si>
  <si>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</si>
  <si>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</si>
  <si>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</si>
  <si>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</si>
  <si>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</si>
  <si>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</si>
  <si>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</si>
  <si>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</si>
  <si>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</si>
  <si>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</si>
  <si>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</si>
  <si>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</si>
  <si>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</si>
  <si>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</si>
  <si>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</si>
  <si>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</si>
  <si>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</si>
  <si>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</si>
  <si>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</si>
  <si>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</si>
  <si>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</si>
  <si>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</si>
  <si>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</si>
  <si>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</si>
  <si>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</si>
  <si>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</si>
  <si>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</si>
  <si>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</si>
  <si>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</si>
  <si>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</si>
  <si>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</si>
  <si>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</si>
  <si>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</si>
  <si>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</si>
  <si>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</si>
  <si>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</si>
  <si>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</si>
  <si>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</si>
  <si>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</si>
  <si>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</si>
  <si>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</si>
  <si>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</si>
  <si>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</si>
  <si>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</si>
  <si>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</si>
  <si>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</si>
  <si>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</si>
  <si>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</si>
  <si>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</si>
  <si>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</si>
  <si>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</si>
  <si>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</si>
  <si>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</si>
  <si>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</si>
  <si>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</si>
  <si>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</si>
  <si>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</si>
  <si>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</si>
  <si>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</si>
  <si>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</si>
  <si>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</si>
  <si>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</si>
  <si>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</si>
  <si>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</si>
  <si>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</si>
  <si>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</si>
  <si>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</si>
  <si>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</si>
  <si>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</si>
  <si>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</si>
  <si>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</si>
  <si>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</si>
  <si>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</si>
  <si>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</si>
  <si>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</si>
  <si>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</si>
  <si>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</si>
  <si>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</si>
  <si>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</si>
  <si>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</si>
  <si>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</si>
  <si>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</si>
  <si>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</si>
  <si>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</si>
  <si>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</si>
  <si>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</si>
  <si>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</si>
  <si>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</si>
  <si>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</si>
  <si>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</si>
  <si>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</si>
  <si>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</si>
  <si>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</si>
  <si>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</si>
  <si>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</si>
  <si>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</si>
  <si>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</si>
  <si>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</si>
  <si>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</si>
  <si>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</si>
  <si>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</si>
  <si>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</si>
  <si>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</si>
  <si>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</si>
  <si>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</si>
  <si>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</si>
  <si>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</si>
  <si>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</si>
  <si>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</si>
  <si>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</si>
  <si>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</si>
  <si>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</si>
  <si>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</si>
  <si>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</si>
  <si>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</si>
  <si>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</si>
  <si>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</si>
  <si>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</si>
  <si>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</si>
  <si>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</si>
  <si>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</si>
  <si>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</si>
  <si>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</si>
  <si>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</si>
  <si>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</si>
  <si>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</si>
  <si>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</si>
  <si>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</si>
  <si>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</si>
  <si>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</si>
  <si>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</si>
  <si>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</si>
  <si>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</si>
  <si>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</si>
  <si>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</si>
  <si>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</si>
  <si>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</si>
  <si>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</si>
  <si>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</si>
  <si>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</si>
  <si>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</si>
  <si>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</si>
  <si>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</si>
  <si>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</si>
  <si>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</si>
  <si>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</si>
  <si>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</si>
  <si>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</si>
  <si>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</si>
  <si>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</si>
  <si>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</si>
  <si>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</si>
  <si>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</si>
  <si>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</si>
  <si>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</si>
  <si>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</si>
  <si>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</si>
  <si>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</si>
  <si>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</si>
  <si>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</si>
  <si>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</si>
  <si>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</si>
  <si>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</si>
  <si>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</si>
  <si>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</si>
  <si>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</si>
  <si>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</si>
  <si>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</si>
  <si>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</si>
  <si>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</si>
  <si>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</si>
  <si>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</si>
  <si>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</si>
  <si>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</si>
  <si>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</si>
  <si>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</si>
  <si>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</si>
  <si>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</si>
  <si>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</si>
  <si>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</si>
  <si>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</si>
  <si>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</si>
  <si>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</si>
  <si>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</si>
  <si>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</si>
  <si>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</si>
  <si>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</si>
  <si>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</si>
  <si>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</si>
  <si>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</si>
  <si>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</si>
  <si>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</si>
  <si>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</si>
  <si>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</si>
  <si>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</si>
  <si>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</si>
  <si>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</si>
  <si>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</si>
  <si>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</si>
  <si>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</si>
  <si>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</si>
  <si>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</si>
  <si>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</si>
  <si>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</si>
  <si>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</si>
  <si>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</si>
  <si>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</si>
  <si>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</si>
  <si>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</si>
  <si>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</si>
  <si>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</si>
  <si>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</si>
  <si>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</si>
  <si>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</si>
  <si>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</si>
  <si>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</si>
  <si>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</si>
  <si>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</si>
  <si>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</si>
  <si>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</si>
  <si>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</si>
  <si>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</si>
  <si>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</si>
  <si>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</si>
  <si>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</si>
  <si>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</si>
  <si>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</si>
  <si>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</si>
  <si>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</si>
  <si>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</si>
  <si>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</si>
  <si>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</si>
  <si>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</si>
  <si>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</si>
  <si>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</si>
  <si>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</si>
  <si>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</si>
  <si>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</si>
  <si>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</si>
  <si>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</si>
  <si>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</si>
  <si>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</si>
  <si>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</si>
  <si>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</si>
  <si>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</si>
  <si>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</si>
  <si>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</si>
  <si>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</si>
  <si>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</si>
  <si>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</si>
  <si>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</si>
  <si>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</si>
  <si>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</si>
  <si>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</si>
  <si>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</si>
  <si>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</si>
  <si>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</si>
  <si>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</si>
  <si>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</si>
  <si>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</si>
  <si>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</si>
  <si>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</si>
  <si>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</si>
  <si>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</si>
  <si>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</si>
  <si>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</si>
  <si>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</si>
  <si>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</si>
  <si>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</si>
  <si>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</si>
  <si>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</si>
  <si>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</si>
  <si>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</si>
  <si>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</si>
  <si>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</si>
  <si>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</si>
  <si>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</si>
  <si>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</si>
  <si>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</si>
  <si>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</si>
  <si>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</si>
  <si>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</si>
  <si>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</si>
  <si>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</si>
  <si>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</si>
  <si>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</si>
  <si>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</si>
  <si>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</si>
  <si>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</si>
  <si>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</si>
  <si>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</si>
  <si>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</si>
  <si>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</si>
  <si>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</si>
  <si>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</si>
  <si>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</si>
  <si>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</si>
  <si>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</si>
  <si>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</si>
  <si>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</si>
  <si>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</si>
  <si>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</si>
  <si>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</si>
  <si>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</si>
  <si>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</si>
  <si>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</si>
  <si>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</si>
  <si>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</si>
  <si>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</si>
  <si>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</si>
  <si>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</si>
  <si>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</si>
  <si>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</si>
  <si>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</si>
  <si>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</si>
  <si>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</si>
  <si>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</si>
  <si>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</si>
  <si>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</si>
  <si>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</si>
  <si>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</si>
  <si>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</si>
  <si>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</si>
  <si>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</si>
  <si>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</si>
  <si>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</si>
  <si>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</si>
  <si>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</si>
  <si>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</si>
  <si>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</si>
  <si>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</si>
  <si>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</si>
  <si>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</si>
  <si>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</si>
  <si>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</si>
  <si>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</si>
  <si>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</si>
  <si>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</si>
  <si>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</si>
  <si>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</si>
  <si>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</si>
  <si>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</si>
  <si>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</si>
  <si>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</si>
  <si>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</si>
  <si>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</si>
  <si>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</si>
  <si>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</si>
  <si>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</si>
  <si>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</si>
  <si>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</si>
  <si>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</si>
  <si>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</si>
  <si>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</si>
  <si>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</si>
  <si>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</si>
  <si>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</si>
  <si>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</si>
  <si>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</si>
  <si>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</si>
  <si>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</si>
  <si>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</si>
  <si>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</si>
  <si>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</si>
  <si>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</si>
  <si>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</si>
  <si>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</si>
  <si>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</si>
  <si>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</si>
  <si>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</si>
  <si>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</si>
  <si>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</si>
  <si>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</si>
  <si>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</si>
  <si>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</si>
  <si>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</si>
  <si>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</si>
  <si>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</si>
  <si>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</si>
  <si>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</si>
  <si>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</si>
  <si>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</si>
  <si>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</si>
  <si>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</si>
  <si>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</si>
  <si>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</si>
  <si>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</si>
  <si>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</si>
  <si>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</si>
  <si>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</si>
  <si>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</si>
  <si>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</si>
  <si>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</si>
  <si>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</si>
  <si>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</si>
  <si>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</si>
  <si>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</si>
  <si>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</si>
  <si>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</si>
  <si>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</si>
  <si>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</si>
  <si>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</si>
  <si>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</si>
  <si>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</si>
  <si>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</si>
  <si>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</si>
  <si>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</si>
  <si>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</si>
  <si>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</si>
  <si>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</si>
  <si>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</si>
  <si>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</si>
  <si>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</si>
  <si>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</si>
  <si>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</si>
  <si>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</si>
  <si>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</si>
  <si>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</si>
  <si>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</si>
  <si>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</si>
  <si>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</si>
  <si>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</si>
  <si>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</si>
  <si>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</si>
  <si>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</si>
  <si>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</si>
  <si>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</si>
  <si>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</si>
  <si>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</si>
  <si>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</si>
  <si>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</si>
  <si>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</si>
  <si>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</si>
  <si>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</si>
  <si>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</si>
  <si>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</si>
  <si>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</si>
  <si>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</si>
  <si>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</si>
  <si>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</si>
  <si>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</si>
  <si>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</si>
  <si>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</si>
  <si>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</si>
  <si>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</si>
  <si>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</si>
  <si>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</si>
  <si>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</si>
  <si>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</si>
  <si>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</si>
  <si>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</si>
  <si>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</si>
  <si>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</si>
  <si>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</si>
  <si>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</si>
  <si>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</si>
  <si>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</si>
  <si>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</si>
  <si>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</si>
  <si>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</si>
  <si>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</si>
  <si>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</si>
  <si>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</si>
  <si>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</si>
  <si>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</si>
  <si>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</si>
  <si>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</si>
  <si>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</si>
  <si>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</si>
  <si>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</si>
  <si>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</si>
  <si>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</si>
  <si>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</si>
  <si>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</si>
  <si>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</si>
  <si>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</si>
  <si>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</si>
  <si>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</si>
  <si>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</si>
  <si>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</si>
  <si>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</si>
  <si>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</si>
  <si>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</si>
  <si>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</si>
  <si>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</si>
  <si>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</si>
  <si>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</si>
  <si>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</si>
  <si>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</si>
  <si>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</si>
  <si>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</si>
  <si>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</si>
  <si>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</si>
  <si>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</si>
  <si>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</si>
  <si>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</si>
  <si>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</si>
  <si>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</si>
  <si>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</si>
  <si>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</si>
  <si>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</si>
  <si>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</si>
  <si>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</si>
  <si>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</si>
  <si>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</si>
  <si>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</si>
  <si>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</si>
  <si>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</si>
  <si>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</si>
  <si>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</si>
  <si>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</si>
  <si>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</si>
  <si>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</si>
  <si>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</si>
  <si>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</si>
  <si>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</si>
  <si>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</si>
  <si>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</si>
  <si>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</si>
  <si>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</si>
  <si>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</si>
  <si>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</si>
  <si>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</si>
  <si>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</si>
  <si>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</si>
  <si>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</si>
  <si>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</si>
  <si>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</si>
  <si>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</si>
  <si>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</si>
  <si>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</si>
  <si>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</si>
  <si>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</si>
  <si>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</si>
  <si>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</si>
  <si>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</si>
  <si>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</si>
  <si>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</si>
  <si>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</si>
  <si>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</si>
  <si>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</si>
  <si>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</si>
  <si>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</si>
  <si>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</si>
  <si>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</si>
  <si>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</si>
  <si>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</si>
  <si>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</si>
  <si>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</si>
  <si>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</si>
  <si>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</si>
  <si>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</si>
  <si>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</si>
  <si>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</si>
  <si>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</si>
  <si>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</si>
  <si>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</si>
  <si>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</si>
  <si>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</si>
  <si>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</si>
  <si>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</si>
  <si>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</si>
  <si>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</si>
  <si>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</si>
  <si>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</si>
  <si>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</si>
  <si>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</si>
  <si>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</si>
  <si>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</si>
  <si>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</si>
  <si>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</si>
  <si>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</si>
  <si>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</si>
  <si>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</si>
  <si>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</si>
  <si>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</si>
  <si>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</si>
  <si>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</si>
  <si>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</si>
  <si>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</si>
  <si>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</si>
  <si>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</si>
  <si>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</si>
  <si>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</si>
  <si>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</si>
  <si>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</si>
  <si>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</si>
  <si>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</si>
  <si>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</si>
  <si>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</si>
  <si>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</si>
  <si>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</si>
  <si>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</si>
  <si>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</si>
  <si>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</si>
  <si>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</si>
  <si>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</si>
  <si>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</si>
  <si>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</si>
  <si>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</si>
  <si>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</si>
  <si>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</si>
  <si>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</si>
  <si>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</si>
  <si>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</si>
  <si>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</si>
  <si>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</si>
  <si>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</si>
  <si>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</si>
  <si>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</si>
  <si>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</si>
  <si>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</si>
  <si>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</si>
  <si>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</si>
  <si>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</si>
  <si>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</si>
  <si>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</si>
  <si>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</si>
  <si>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</si>
  <si>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</si>
  <si>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</si>
  <si>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</si>
  <si>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</si>
  <si>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</si>
  <si>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</si>
  <si>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</si>
  <si>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</si>
  <si>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</si>
  <si>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</si>
  <si>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</si>
  <si>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</si>
  <si>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</si>
  <si>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</si>
  <si>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</si>
  <si>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</si>
  <si>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</si>
  <si>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</si>
  <si>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</si>
  <si>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</si>
  <si>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</si>
  <si>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</si>
  <si>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</si>
  <si>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</si>
  <si>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</si>
  <si>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</si>
  <si>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</si>
  <si>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</si>
  <si>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</si>
  <si>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</si>
  <si>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</si>
  <si>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</si>
  <si>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</si>
  <si>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</si>
  <si>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</si>
  <si>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</si>
  <si>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</si>
  <si>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</si>
  <si>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</si>
  <si>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</si>
  <si>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</si>
  <si>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</si>
  <si>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</si>
  <si>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</si>
  <si>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</si>
  <si>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</si>
  <si>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</si>
  <si>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</si>
  <si>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</si>
  <si>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</si>
  <si>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</si>
  <si>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</si>
  <si>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</si>
  <si>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</si>
  <si>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</si>
  <si>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</si>
  <si>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</si>
  <si>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</si>
  <si>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</si>
  <si>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</si>
  <si>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</si>
  <si>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</si>
  <si>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</si>
  <si>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</si>
  <si>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</si>
  <si>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</si>
  <si>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</si>
  <si>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</si>
  <si>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</si>
  <si>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</si>
  <si>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</si>
  <si>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</si>
  <si>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</si>
  <si>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</si>
  <si>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</si>
  <si>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</si>
  <si>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</si>
  <si>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</si>
  <si>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</si>
  <si>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</si>
  <si>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</si>
  <si>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</si>
  <si>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</si>
  <si>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</si>
  <si>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</si>
  <si>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</si>
  <si>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</si>
  <si>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</si>
  <si>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</si>
  <si>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</si>
  <si>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</si>
  <si>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</si>
  <si>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</si>
  <si>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</si>
  <si>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</si>
  <si>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</si>
  <si>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</si>
  <si>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</si>
  <si>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</si>
  <si>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</si>
  <si>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</si>
  <si>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</si>
  <si>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</si>
  <si>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</si>
  <si>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</si>
  <si>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</si>
  <si>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</si>
  <si>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</si>
  <si>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</si>
  <si>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</si>
  <si>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</si>
  <si>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</si>
  <si>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</si>
  <si>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</si>
  <si>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</si>
  <si>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</si>
  <si>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</si>
  <si>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</si>
  <si>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</si>
  <si>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</si>
  <si>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</si>
  <si>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</si>
  <si>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</si>
  <si>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</si>
  <si>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</si>
  <si>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</si>
  <si>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</si>
  <si>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</si>
  <si>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</si>
  <si>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</si>
  <si>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</si>
  <si>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</si>
  <si>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</si>
  <si>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</si>
  <si>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</si>
  <si>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</si>
  <si>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</si>
  <si>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</si>
  <si>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</si>
  <si>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</si>
  <si>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</si>
  <si>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</si>
  <si>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</si>
  <si>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</si>
  <si>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</si>
  <si>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</si>
  <si>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</si>
  <si>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</si>
  <si>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</si>
  <si>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</si>
  <si>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</si>
  <si>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</si>
  <si>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</si>
  <si>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</si>
  <si>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</si>
  <si>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</si>
  <si>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</si>
  <si>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</si>
  <si>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</si>
  <si>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</si>
  <si>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</si>
  <si>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</si>
  <si>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</si>
  <si>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</si>
  <si>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</si>
  <si>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</si>
  <si>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</si>
  <si>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</si>
  <si>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</si>
  <si>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</si>
  <si>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</si>
  <si>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</si>
  <si>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</si>
  <si>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</si>
  <si>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</si>
  <si>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</si>
  <si>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</si>
  <si>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</si>
  <si>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</si>
  <si>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</si>
  <si>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</si>
  <si>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</si>
  <si>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</si>
  <si>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</si>
  <si>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</si>
  <si>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</si>
  <si>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</si>
  <si>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</si>
  <si>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</si>
  <si>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</si>
  <si>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</si>
  <si>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</si>
  <si>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</si>
  <si>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</si>
  <si>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</si>
  <si>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</si>
  <si>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</si>
  <si>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</si>
  <si>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</si>
  <si>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</si>
  <si>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</si>
  <si>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</si>
  <si>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</si>
  <si>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</si>
  <si>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</si>
  <si>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</si>
  <si>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</si>
  <si>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</si>
  <si>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</si>
  <si>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</si>
  <si>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</si>
  <si>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</si>
  <si>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</si>
  <si>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</si>
  <si>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</si>
  <si>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</si>
  <si>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</si>
  <si>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</si>
  <si>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</si>
  <si>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</si>
  <si>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</si>
  <si>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</si>
  <si>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</si>
  <si>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</si>
  <si>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</si>
  <si>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</si>
  <si>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</si>
  <si>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</si>
  <si>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</si>
  <si>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</si>
  <si>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</si>
  <si>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</si>
  <si>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</si>
  <si>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</si>
  <si>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</si>
  <si>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</si>
  <si>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</si>
  <si>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</si>
  <si>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</si>
  <si>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</si>
  <si>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</si>
  <si>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</si>
  <si>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</si>
  <si>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</si>
  <si>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</si>
  <si>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</si>
  <si>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</si>
  <si>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</si>
  <si>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</si>
  <si>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</si>
  <si>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</si>
  <si>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</si>
  <si>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</si>
  <si>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</si>
  <si>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</si>
  <si>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</si>
  <si>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</si>
  <si>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</si>
  <si>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</si>
  <si>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</si>
  <si>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</si>
  <si>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</si>
  <si>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</si>
  <si>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</si>
  <si>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</si>
  <si>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</si>
  <si>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</si>
  <si>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</si>
  <si>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</si>
  <si>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</si>
  <si>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</si>
  <si>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</si>
  <si>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</si>
  <si>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</si>
  <si>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</si>
  <si>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</si>
  <si>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</si>
  <si>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</si>
  <si>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</si>
  <si>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</si>
  <si>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</si>
  <si>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</si>
  <si>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</si>
  <si>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</si>
  <si>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</si>
  <si>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</si>
  <si>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</si>
  <si>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</si>
  <si>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</si>
  <si>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</si>
  <si>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</si>
  <si>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</si>
  <si>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</si>
  <si>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</si>
  <si>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</si>
  <si>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</si>
  <si>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</si>
  <si>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</si>
  <si>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</si>
  <si>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</si>
  <si>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</si>
  <si>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</si>
  <si>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</si>
  <si>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</si>
  <si>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</si>
  <si>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</si>
  <si>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</si>
  <si>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</si>
  <si>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</si>
  <si>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</si>
  <si>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</si>
  <si>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</si>
  <si>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</si>
  <si>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</si>
  <si>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</si>
  <si>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</si>
  <si>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</si>
  <si>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</si>
  <si>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</si>
  <si>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</si>
  <si>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</si>
  <si>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</si>
  <si>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</si>
  <si>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</si>
  <si>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</si>
  <si>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</si>
  <si>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</si>
  <si>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</si>
  <si>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</si>
  <si>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</si>
  <si>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</si>
  <si>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</si>
  <si>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</si>
  <si>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</si>
  <si>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</si>
  <si>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</si>
  <si>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</si>
  <si>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</si>
  <si>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</si>
  <si>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</si>
  <si>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</si>
  <si>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</si>
  <si>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</si>
  <si>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</si>
  <si>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</si>
  <si>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</si>
  <si>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</si>
  <si>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</si>
  <si>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</si>
  <si>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</si>
  <si>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</si>
  <si>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</si>
  <si>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</si>
  <si>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</si>
  <si>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</si>
  <si>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</si>
  <si>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</si>
  <si>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</si>
  <si>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</si>
  <si>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</si>
  <si>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</si>
  <si>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</si>
  <si>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</si>
  <si>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</si>
  <si>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</si>
  <si>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</si>
  <si>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</si>
  <si>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</si>
  <si>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</si>
  <si>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</si>
  <si>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</si>
  <si>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</si>
  <si>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</si>
  <si>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</si>
  <si>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</si>
  <si>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</si>
  <si>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</si>
  <si>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</si>
  <si>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</si>
  <si>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</si>
  <si>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</si>
  <si>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</si>
  <si>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</si>
  <si>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</si>
  <si>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</si>
  <si>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</si>
  <si>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</si>
  <si>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</si>
  <si>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</si>
  <si>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</si>
  <si>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</si>
  <si>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</si>
  <si>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</si>
  <si>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</si>
  <si>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</si>
  <si>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</si>
  <si>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</si>
  <si>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</si>
  <si>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</si>
  <si>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</si>
  <si>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</si>
  <si>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</si>
  <si>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</si>
  <si>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</si>
  <si>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</si>
  <si>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</si>
  <si>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</si>
  <si>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</si>
  <si>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</si>
  <si>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</si>
  <si>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</si>
  <si>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</si>
  <si>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</si>
  <si>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</si>
  <si>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</si>
  <si>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</si>
  <si>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</si>
  <si>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</si>
  <si>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</si>
  <si>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</si>
  <si>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</si>
  <si>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</si>
  <si>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</si>
  <si>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</si>
  <si>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</si>
  <si>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</si>
  <si>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</si>
  <si>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</si>
  <si>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</si>
  <si>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</si>
  <si>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</si>
  <si>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</si>
  <si>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</si>
  <si>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</si>
  <si>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</si>
  <si>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</si>
  <si>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</si>
  <si>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</si>
  <si>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</si>
  <si>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</si>
  <si>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</si>
  <si>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</si>
  <si>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</si>
  <si>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</si>
  <si>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</si>
  <si>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</si>
  <si>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</si>
  <si>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</si>
  <si>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</si>
  <si>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</si>
  <si>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</si>
  <si>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</si>
  <si>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</si>
  <si>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</si>
  <si>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</si>
  <si>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</si>
  <si>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</si>
  <si>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</si>
  <si>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</si>
  <si>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</si>
  <si>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</si>
  <si>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</si>
  <si>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</si>
  <si>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</si>
  <si>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</si>
  <si>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</si>
  <si>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</si>
  <si>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</si>
  <si>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</si>
  <si>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</si>
  <si>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</si>
  <si>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</si>
  <si>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</si>
  <si>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</si>
  <si>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</si>
  <si>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</si>
  <si>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</si>
  <si>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</si>
  <si>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</si>
  <si>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</si>
  <si>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</si>
  <si>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</si>
  <si>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</si>
  <si>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</si>
  <si>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</si>
  <si>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</si>
  <si>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</si>
  <si>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</si>
  <si>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</si>
  <si>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</si>
  <si>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</si>
  <si>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</si>
  <si>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</si>
  <si>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</si>
  <si>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</si>
  <si>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</si>
  <si>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</si>
  <si>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</si>
  <si>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</si>
  <si>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</si>
  <si>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</si>
  <si>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</si>
  <si>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</si>
  <si>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</si>
  <si>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</si>
  <si>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</si>
  <si>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</si>
  <si>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</si>
  <si>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</si>
  <si>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</si>
  <si>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</si>
  <si>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</si>
  <si>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</si>
  <si>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</si>
  <si>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</si>
  <si>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</si>
  <si>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</si>
  <si>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</si>
  <si>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</si>
  <si>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</si>
  <si>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</si>
  <si>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</si>
  <si>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</si>
  <si>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</si>
  <si>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</si>
  <si>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</si>
  <si>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</si>
  <si>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</si>
  <si>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</si>
  <si>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</si>
  <si>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</si>
  <si>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</si>
  <si>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</si>
  <si>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</si>
  <si>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</si>
  <si>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</si>
  <si>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</si>
  <si>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</si>
  <si>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</si>
  <si>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</si>
  <si>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</si>
  <si>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</si>
  <si>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</si>
  <si>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</si>
  <si>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</si>
  <si>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</si>
  <si>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</si>
  <si>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</si>
  <si>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</si>
  <si>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</si>
  <si>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</si>
  <si>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</si>
  <si>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</si>
  <si>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</si>
  <si>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</si>
  <si>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</si>
  <si>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</si>
  <si>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</si>
  <si>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</si>
  <si>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</si>
  <si>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</si>
  <si>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</si>
  <si>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</si>
  <si>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</si>
  <si>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</si>
  <si>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</si>
  <si>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</si>
  <si>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</si>
  <si>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</si>
  <si>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</si>
  <si>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</si>
  <si>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</si>
  <si>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</si>
  <si>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</si>
  <si>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</si>
  <si>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</si>
  <si>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</si>
  <si>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</si>
  <si>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</si>
  <si>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</si>
  <si>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</si>
  <si>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</si>
  <si>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</si>
  <si>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</si>
  <si>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</si>
  <si>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</si>
  <si>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</si>
  <si>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</si>
  <si>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</si>
  <si>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</si>
  <si>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</si>
  <si>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</si>
  <si>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</si>
  <si>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</si>
  <si>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</si>
  <si>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</si>
  <si>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</si>
  <si>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</si>
  <si>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</si>
  <si>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</si>
  <si>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</si>
  <si>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</si>
  <si>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</si>
  <si>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</si>
  <si>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</si>
  <si>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</si>
  <si>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</si>
  <si>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</si>
  <si>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</si>
  <si>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</si>
  <si>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</si>
  <si>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</si>
  <si>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</si>
  <si>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</si>
  <si>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</si>
  <si>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</si>
  <si>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</si>
  <si>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</si>
  <si>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</si>
  <si>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</si>
  <si>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</si>
  <si>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</si>
  <si>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</si>
  <si>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</si>
  <si>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</si>
  <si>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</si>
  <si>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</si>
  <si>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</si>
  <si>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</si>
  <si>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</si>
  <si>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</si>
  <si>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</si>
  <si>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</si>
  <si>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</si>
  <si>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</si>
  <si>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</si>
  <si>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</si>
  <si>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</si>
  <si>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</si>
  <si>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</si>
  <si>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</si>
  <si>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</si>
  <si>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</si>
  <si>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</si>
  <si>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</si>
  <si>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</si>
  <si>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</si>
  <si>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</si>
  <si>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</si>
  <si>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</si>
  <si>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</si>
  <si>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</si>
  <si>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</si>
  <si>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</si>
  <si>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</si>
  <si>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</si>
  <si>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</si>
  <si>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</si>
  <si>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</si>
  <si>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</si>
  <si>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</si>
  <si>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</si>
  <si>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</si>
  <si>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</si>
  <si>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</si>
  <si>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</si>
  <si>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</si>
  <si>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</si>
  <si>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</si>
  <si>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</si>
  <si>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</si>
  <si>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</si>
  <si>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</si>
  <si>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</si>
  <si>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</si>
  <si>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</si>
  <si>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</si>
  <si>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</si>
  <si>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</si>
  <si>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</si>
  <si>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</si>
  <si>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</si>
  <si>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</si>
  <si>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</si>
  <si>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</si>
  <si>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</si>
  <si>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</si>
  <si>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</si>
  <si>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</si>
  <si>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</si>
  <si>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</si>
  <si>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</si>
  <si>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</si>
  <si>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</si>
  <si>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</si>
  <si>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</si>
  <si>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</si>
  <si>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</si>
  <si>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</si>
  <si>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</si>
  <si>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</si>
  <si>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</si>
  <si>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</si>
  <si>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</si>
  <si>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</si>
  <si>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</si>
  <si>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</si>
  <si>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</si>
  <si>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</si>
  <si>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</si>
  <si>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</si>
  <si>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</si>
  <si>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</si>
  <si>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</si>
  <si>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</si>
  <si>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</si>
  <si>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</si>
  <si>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</si>
  <si>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</si>
  <si>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</si>
  <si>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</si>
  <si>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</si>
  <si>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</si>
  <si>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</si>
  <si>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</si>
  <si>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</si>
  <si>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</si>
  <si>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</si>
  <si>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</si>
  <si>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</si>
  <si>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</si>
  <si>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</si>
  <si>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</si>
  <si>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</si>
  <si>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</si>
  <si>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</si>
  <si>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</si>
  <si>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</si>
  <si>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</si>
  <si>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</si>
  <si>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</si>
  <si>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</si>
  <si>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</si>
  <si>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</si>
  <si>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</si>
  <si>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</si>
  <si>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</si>
  <si>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</si>
  <si>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</si>
  <si>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</si>
  <si>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</si>
  <si>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</si>
  <si>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</si>
  <si>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</si>
  <si>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</si>
  <si>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</si>
  <si>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</si>
  <si>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</si>
  <si>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</si>
  <si>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</si>
  <si>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</si>
  <si>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</si>
  <si>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</si>
  <si>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</si>
  <si>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</si>
  <si>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</si>
  <si>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</si>
  <si>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</si>
  <si>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</si>
  <si>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</si>
  <si>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</si>
  <si>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</si>
  <si>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</si>
  <si>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</si>
  <si>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</si>
  <si>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</si>
  <si>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</si>
  <si>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</si>
  <si>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</si>
  <si>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</si>
  <si>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</si>
  <si>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</si>
  <si>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</si>
  <si>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</si>
  <si>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</si>
  <si>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</si>
  <si>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</si>
  <si>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</si>
  <si>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</si>
  <si>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</si>
  <si>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</si>
  <si>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</si>
  <si>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</si>
  <si>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</si>
  <si>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</si>
  <si>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</si>
  <si>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</si>
  <si>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</si>
  <si>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</si>
  <si>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</si>
  <si>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</si>
  <si>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</si>
  <si>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</si>
  <si>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</si>
  <si>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</si>
  <si>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</si>
  <si>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</si>
  <si>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</si>
  <si>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</si>
  <si>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</si>
  <si>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</si>
  <si>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</si>
  <si>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</si>
  <si>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</si>
  <si>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</si>
  <si>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</si>
  <si>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</si>
  <si>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</si>
  <si>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</si>
  <si>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</si>
  <si>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</si>
  <si>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</si>
  <si>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</si>
  <si>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</si>
  <si>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</si>
  <si>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</si>
  <si>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</si>
  <si>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</si>
  <si>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</si>
  <si>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</si>
  <si>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</si>
  <si>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</si>
  <si>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</si>
  <si>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</si>
  <si>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</si>
  <si>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</si>
  <si>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</si>
  <si>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</si>
  <si>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</si>
  <si>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</si>
  <si>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</si>
  <si>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</si>
  <si>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</si>
  <si>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</si>
  <si>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</si>
  <si>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</si>
  <si>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</si>
  <si>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</si>
  <si>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</si>
  <si>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</si>
  <si>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</si>
  <si>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</si>
  <si>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</si>
  <si>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</si>
  <si>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</si>
  <si>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</si>
  <si>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</si>
  <si>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</si>
  <si>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</si>
  <si>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</si>
  <si>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</si>
  <si>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</si>
  <si>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</si>
  <si>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</si>
  <si>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</si>
  <si>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</si>
  <si>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</si>
  <si>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</si>
  <si>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</si>
  <si>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</si>
  <si>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</si>
  <si>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</si>
  <si>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</si>
  <si>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</si>
  <si>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</si>
  <si>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</si>
  <si>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</si>
  <si>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</si>
  <si>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</si>
  <si>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</si>
  <si>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</si>
  <si>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</si>
  <si>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</si>
  <si>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</si>
  <si>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</si>
  <si>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</si>
  <si>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</si>
  <si>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</si>
  <si>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</si>
  <si>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</si>
  <si>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</si>
  <si>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</si>
  <si>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</si>
  <si>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</si>
  <si>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</si>
  <si>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</si>
  <si>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</si>
  <si>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</si>
  <si>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</si>
  <si>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</si>
  <si>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</si>
  <si>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</si>
  <si>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</si>
  <si>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</si>
  <si>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</si>
  <si>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</si>
  <si>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</si>
  <si>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</si>
  <si>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</si>
  <si>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</si>
  <si>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</si>
  <si>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</si>
  <si>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</si>
  <si>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</si>
  <si>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</si>
  <si>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</si>
  <si>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</si>
  <si>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</si>
  <si>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</si>
  <si>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</si>
  <si>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</si>
  <si>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</si>
  <si>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</si>
  <si>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</si>
  <si>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</si>
  <si>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</si>
  <si>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</si>
  <si>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</si>
  <si>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</si>
  <si>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</si>
  <si>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</si>
  <si>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</si>
  <si>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</si>
  <si>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</si>
  <si>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</si>
  <si>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</si>
  <si>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</si>
  <si>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</si>
  <si>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</si>
  <si>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</si>
  <si>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</si>
  <si>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</si>
  <si>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</si>
  <si>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</si>
  <si>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</si>
  <si>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</si>
  <si>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</si>
  <si>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</si>
  <si>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</si>
  <si>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</si>
  <si>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</si>
  <si>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</si>
  <si>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</si>
  <si>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</si>
  <si>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</si>
  <si>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</si>
  <si>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</si>
  <si>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</si>
  <si>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</si>
  <si>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</si>
  <si>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</si>
  <si>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</si>
  <si>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</si>
  <si>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</si>
  <si>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</si>
  <si>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</si>
  <si>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</si>
  <si>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</si>
  <si>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</si>
  <si>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</si>
  <si>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</si>
  <si>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</si>
  <si>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</si>
  <si>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</si>
  <si>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</si>
  <si>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</si>
  <si>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</si>
  <si>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</si>
  <si>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</si>
  <si>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</si>
  <si>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</si>
  <si>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</si>
  <si>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</si>
  <si>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</si>
  <si>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</si>
  <si>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</si>
  <si>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</si>
  <si>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</si>
  <si>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</si>
  <si>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</si>
  <si>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</si>
  <si>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</si>
  <si>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</si>
  <si>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</si>
  <si>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</si>
  <si>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</si>
  <si>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</si>
  <si>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</si>
  <si>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</si>
  <si>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</si>
  <si>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</si>
  <si>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</si>
  <si>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</si>
  <si>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</si>
  <si>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</si>
  <si>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</si>
  <si>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</si>
  <si>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</si>
  <si>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</si>
  <si>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</si>
  <si>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</si>
  <si>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</si>
  <si>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</si>
  <si>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</si>
  <si>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</si>
  <si>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</si>
  <si>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</si>
  <si>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</si>
  <si>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</si>
  <si>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</si>
  <si>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</si>
  <si>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</si>
  <si>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</si>
  <si>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</si>
  <si>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</si>
  <si>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</si>
  <si>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</si>
  <si>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</si>
  <si>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</si>
  <si>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</si>
  <si>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</si>
  <si>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</si>
  <si>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</si>
  <si>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</si>
  <si>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</si>
  <si>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</si>
  <si>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</si>
  <si>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</si>
  <si>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</si>
  <si>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</si>
  <si>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</si>
  <si>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</si>
  <si>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</si>
  <si>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</si>
  <si>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</si>
  <si>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</si>
  <si>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</si>
  <si>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</si>
  <si>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</si>
  <si>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</si>
  <si>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</si>
  <si>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</si>
  <si>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</si>
  <si>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</si>
  <si>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</si>
  <si>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</si>
  <si>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</si>
  <si>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</si>
  <si>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</si>
  <si>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</si>
  <si>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</si>
  <si>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</si>
  <si>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</si>
  <si>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</si>
  <si>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</si>
  <si>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</si>
  <si>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</si>
  <si>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</si>
  <si>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</si>
  <si>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</si>
  <si>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</si>
  <si>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</si>
  <si>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</si>
  <si>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</si>
  <si>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</si>
  <si>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</si>
  <si>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</si>
  <si>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</si>
  <si>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</si>
  <si>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</si>
  <si>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</si>
  <si>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</si>
  <si>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</si>
  <si>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</si>
  <si>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</si>
  <si>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</si>
  <si>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</si>
  <si>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</si>
  <si>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</si>
  <si>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</si>
  <si>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</si>
  <si>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</si>
  <si>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</si>
  <si>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</si>
  <si>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</si>
  <si>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</si>
  <si>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</si>
  <si>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</si>
  <si>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</si>
  <si>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</si>
  <si>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</si>
  <si>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</si>
  <si>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</si>
  <si>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</si>
  <si>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</si>
  <si>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</si>
  <si>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</si>
  <si>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</si>
  <si>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</si>
  <si>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</si>
  <si>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</si>
  <si>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</si>
  <si>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</si>
  <si>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</si>
  <si>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</si>
  <si>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</si>
  <si>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</si>
  <si>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</si>
  <si>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</si>
  <si>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</si>
  <si>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</si>
  <si>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</si>
  <si>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</si>
  <si>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</si>
  <si>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</si>
  <si>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</si>
  <si>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</si>
  <si>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</si>
  <si>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</si>
  <si>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</si>
  <si>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</si>
  <si>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</si>
  <si>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</si>
  <si>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</si>
  <si>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</si>
  <si>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</si>
  <si>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</si>
  <si>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</si>
  <si>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</si>
  <si>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</si>
  <si>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</si>
  <si>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</si>
  <si>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</si>
  <si>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</si>
  <si>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</si>
  <si>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</si>
  <si>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</si>
  <si>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</si>
  <si>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</si>
  <si>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</si>
  <si>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</si>
  <si>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</si>
  <si>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</si>
  <si>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</si>
  <si>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</si>
  <si>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</si>
  <si>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</si>
  <si>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</si>
  <si>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</si>
  <si>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</si>
  <si>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</si>
  <si>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</si>
  <si>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</si>
  <si>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</si>
  <si>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</si>
  <si>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</si>
  <si>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</si>
  <si>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</si>
  <si>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</si>
  <si>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</si>
  <si>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</si>
  <si>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</si>
  <si>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</si>
  <si>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</si>
  <si>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</si>
  <si>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</si>
  <si>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</si>
  <si>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</si>
  <si>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</si>
  <si>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</si>
  <si>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</si>
  <si>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</si>
  <si>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</si>
  <si>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</si>
  <si>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</si>
  <si>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</si>
  <si>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</si>
  <si>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</si>
  <si>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</si>
  <si>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</si>
  <si>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</si>
  <si>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</si>
  <si>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</si>
  <si>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</si>
  <si>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</si>
  <si>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</si>
  <si>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</si>
  <si>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</si>
  <si>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</si>
  <si>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</si>
  <si>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</si>
  <si>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</si>
  <si>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</si>
  <si>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</si>
  <si>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</si>
  <si>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</si>
  <si>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</si>
  <si>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</si>
  <si>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</si>
  <si>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</si>
  <si>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</si>
  <si>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</si>
  <si>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</si>
  <si>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</si>
  <si>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</si>
  <si>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</si>
  <si>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</si>
  <si>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</si>
  <si>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</si>
  <si>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</si>
  <si>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</si>
  <si>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</si>
  <si>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</si>
  <si>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</si>
  <si>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</si>
  <si>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</si>
  <si>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</si>
  <si>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</si>
  <si>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</si>
  <si>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</si>
  <si>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</si>
  <si>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</si>
  <si>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</si>
  <si>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</si>
  <si>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</si>
  <si>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</si>
  <si>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</si>
  <si>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</si>
  <si>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</si>
  <si>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</si>
  <si>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</si>
  <si>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</si>
  <si>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</si>
  <si>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</si>
  <si>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</si>
  <si>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</si>
  <si>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</si>
  <si>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</si>
  <si>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</si>
  <si>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</si>
  <si>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</si>
  <si>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</si>
  <si>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</si>
  <si>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</si>
  <si>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</si>
  <si>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</si>
  <si>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</si>
  <si>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</si>
  <si>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</si>
  <si>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</si>
  <si>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</si>
  <si>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</si>
  <si>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</si>
  <si>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</si>
  <si>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</si>
  <si>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</si>
  <si>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</si>
  <si>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</si>
  <si>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</si>
  <si>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</si>
  <si>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</si>
  <si>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</si>
  <si>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</si>
  <si>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</si>
  <si>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</si>
  <si>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</si>
  <si>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</si>
  <si>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</si>
  <si>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</si>
  <si>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</si>
  <si>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</si>
  <si>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</si>
  <si>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</si>
  <si>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</si>
  <si>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</si>
  <si>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</si>
  <si>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</si>
  <si>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</si>
  <si>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</si>
  <si>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</si>
  <si>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</si>
  <si>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</si>
  <si>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</si>
  <si>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</si>
  <si>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</si>
  <si>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</si>
  <si>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</si>
  <si>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</si>
  <si>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</si>
  <si>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</si>
  <si>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</si>
  <si>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</si>
  <si>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</si>
  <si>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</si>
  <si>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</si>
  <si>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</si>
  <si>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</si>
  <si>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</si>
  <si>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</si>
  <si>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</si>
  <si>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</si>
  <si>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</si>
  <si>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</si>
  <si>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</si>
  <si>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</si>
  <si>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</si>
  <si>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</si>
  <si>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</si>
  <si>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</si>
  <si>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</si>
  <si>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</si>
  <si>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</si>
  <si>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</si>
  <si>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</si>
  <si>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</si>
  <si>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</si>
  <si>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</si>
  <si>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</si>
  <si>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</si>
  <si>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</si>
  <si>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</si>
  <si>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</si>
  <si>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</si>
  <si>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</si>
  <si>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</si>
  <si>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</si>
  <si>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</si>
  <si>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</si>
  <si>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</si>
  <si>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</si>
  <si>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</si>
  <si>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</si>
  <si>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</si>
  <si>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</si>
  <si>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</si>
  <si>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</si>
  <si>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</si>
  <si>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</si>
  <si>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</si>
  <si>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</si>
  <si>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</si>
  <si>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</si>
  <si>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</si>
  <si>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</si>
  <si>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</si>
  <si>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</si>
  <si>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</si>
  <si>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</si>
  <si>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</si>
  <si>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</si>
  <si>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</si>
  <si>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</si>
  <si>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</si>
  <si>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</si>
  <si>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</si>
  <si>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</si>
  <si>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</si>
  <si>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</si>
  <si>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</si>
  <si>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</si>
  <si>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</si>
  <si>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</si>
  <si>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</si>
  <si>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</si>
  <si>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</si>
  <si>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</si>
  <si>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</si>
  <si>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</si>
  <si>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</si>
  <si>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</si>
  <si>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</si>
  <si>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</si>
  <si>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</si>
  <si>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</si>
  <si>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</si>
  <si>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</si>
  <si>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</si>
  <si>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</si>
  <si>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</si>
  <si>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</si>
  <si>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</si>
  <si>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</si>
  <si>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</si>
  <si>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</si>
  <si>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</si>
  <si>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</si>
  <si>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</si>
  <si>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</si>
  <si>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</si>
  <si>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</si>
  <si>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</si>
  <si>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</si>
  <si>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</si>
  <si>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</si>
  <si>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</si>
  <si>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</si>
  <si>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</si>
  <si>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</si>
  <si>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</si>
  <si>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</si>
  <si>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</si>
  <si>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</si>
  <si>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</si>
  <si>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</si>
  <si>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</si>
  <si>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</si>
  <si>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</si>
  <si>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</si>
  <si>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</si>
  <si>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</si>
  <si>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</si>
  <si>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</si>
  <si>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</si>
  <si>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</si>
  <si>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</si>
  <si>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</si>
  <si>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</si>
  <si>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</si>
  <si>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</si>
  <si>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</si>
  <si>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</si>
  <si>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</si>
  <si>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</si>
  <si>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</si>
  <si>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</si>
  <si>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</si>
  <si>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</si>
  <si>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</si>
  <si>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</si>
  <si>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</si>
  <si>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</si>
  <si>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</si>
  <si>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</si>
  <si>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</si>
  <si>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</si>
  <si>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</si>
  <si>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</si>
  <si>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</si>
  <si>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</si>
  <si>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</si>
  <si>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</si>
  <si>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</si>
  <si>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</si>
  <si>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</si>
  <si>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</si>
  <si>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</si>
  <si>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</si>
  <si>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</si>
  <si>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</si>
  <si>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</si>
  <si>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</si>
  <si>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</si>
  <si>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</si>
  <si>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</si>
  <si>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</si>
  <si>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</si>
  <si>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</si>
  <si>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</si>
  <si>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</si>
  <si>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</si>
  <si>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</si>
  <si>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</si>
  <si>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</si>
  <si>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</si>
  <si>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</si>
  <si>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</si>
  <si>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</si>
  <si>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</si>
  <si>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</si>
  <si>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</si>
  <si>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</si>
  <si>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</si>
  <si>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</si>
  <si>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</si>
  <si>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</si>
  <si>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</si>
  <si>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</si>
  <si>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</si>
  <si>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</si>
  <si>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</si>
  <si>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</si>
  <si>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</si>
  <si>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</si>
  <si>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</si>
  <si>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</si>
  <si>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</si>
  <si>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</si>
  <si>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</si>
  <si>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</si>
  <si>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</si>
  <si>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</si>
  <si>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</si>
  <si>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</si>
  <si>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</si>
  <si>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</si>
  <si>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</si>
  <si>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</si>
  <si>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</si>
  <si>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</si>
  <si>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</si>
  <si>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</si>
  <si>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</si>
  <si>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</si>
  <si>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</si>
  <si>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</si>
  <si>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</si>
  <si>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</si>
  <si>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</si>
  <si>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</si>
  <si>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</si>
  <si>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</si>
  <si>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</si>
  <si>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</si>
  <si>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</si>
  <si>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</si>
  <si>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</si>
  <si>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</si>
  <si>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</si>
  <si>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</si>
  <si>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</si>
  <si>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</si>
  <si>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</si>
  <si>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</si>
  <si>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</si>
  <si>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</si>
  <si>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</si>
  <si>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</si>
  <si>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</si>
  <si>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</si>
  <si>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</si>
  <si>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</si>
  <si>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</si>
  <si>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</si>
  <si>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</si>
  <si>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</si>
  <si>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</si>
  <si>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</si>
  <si>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</si>
  <si>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</si>
  <si>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</si>
  <si>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</si>
  <si>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</si>
  <si>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</si>
  <si>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</si>
  <si>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</si>
  <si>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</si>
  <si>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</si>
  <si>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</si>
  <si>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</si>
  <si>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</si>
  <si>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</si>
  <si>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</si>
  <si>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</si>
  <si>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</si>
  <si>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</si>
  <si>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</si>
  <si>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</si>
  <si>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</si>
  <si>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</si>
  <si>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</si>
  <si>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</si>
  <si>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</si>
  <si>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</si>
  <si>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</si>
  <si>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</si>
  <si>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</si>
  <si>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</si>
  <si>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</si>
  <si>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</si>
  <si>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</si>
  <si>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</si>
  <si>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</si>
  <si>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</si>
  <si>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</si>
  <si>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</si>
  <si>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</si>
  <si>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</si>
  <si>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</si>
  <si>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</si>
  <si>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</si>
  <si>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</si>
  <si>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</si>
  <si>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</si>
  <si>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</si>
  <si>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</si>
  <si>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</si>
  <si>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</si>
  <si>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</si>
  <si>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</si>
  <si>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</si>
  <si>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</si>
  <si>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</si>
  <si>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</si>
  <si>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</si>
  <si>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</si>
  <si>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</si>
  <si>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</si>
  <si>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</si>
  <si>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</si>
  <si>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</si>
  <si>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</si>
  <si>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</si>
  <si>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</si>
  <si>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</si>
  <si>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</si>
  <si>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</si>
  <si>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</si>
  <si>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</si>
  <si>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</si>
  <si>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</si>
  <si>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</si>
  <si>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</si>
  <si>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</si>
  <si>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</si>
  <si>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</si>
  <si>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</si>
  <si>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</si>
  <si>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</si>
  <si>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</si>
  <si>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</si>
  <si>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</si>
  <si>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</si>
  <si>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</si>
  <si>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</si>
  <si>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</si>
  <si>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</si>
  <si>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</si>
  <si>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</si>
  <si>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</si>
  <si>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</si>
  <si>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</si>
  <si>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</si>
  <si>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</si>
  <si>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</si>
  <si>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</si>
  <si>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</si>
  <si>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</si>
  <si>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</si>
  <si>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</si>
  <si>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</si>
  <si>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</si>
  <si>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</si>
  <si>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</si>
  <si>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</si>
  <si>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</si>
  <si>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</si>
  <si>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</si>
  <si>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</si>
  <si>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</si>
  <si>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</si>
  <si>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</si>
  <si>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</si>
  <si>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</si>
  <si>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</si>
  <si>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</si>
  <si>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</si>
  <si>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</si>
  <si>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</si>
  <si>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</si>
  <si>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</si>
  <si>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</si>
  <si>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</si>
  <si>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</si>
  <si>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</si>
  <si>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</si>
  <si>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</si>
  <si>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</si>
  <si>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</si>
  <si>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</si>
  <si>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</si>
  <si>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</si>
  <si>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</si>
  <si>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</si>
  <si>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</si>
  <si>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</si>
  <si>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</si>
  <si>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</si>
  <si>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</si>
  <si>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</si>
  <si>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</si>
  <si>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</si>
  <si>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</si>
  <si>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</si>
  <si>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</si>
  <si>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</si>
  <si>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</si>
  <si>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</si>
  <si>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</si>
  <si>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</si>
  <si>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</si>
  <si>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</si>
  <si>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</si>
  <si>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</si>
  <si>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</si>
  <si>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</si>
  <si>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</si>
  <si>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</si>
  <si>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</si>
  <si>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</si>
  <si>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</si>
  <si>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</si>
  <si>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</si>
  <si>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</si>
  <si>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</si>
  <si>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</si>
  <si>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</si>
  <si>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</si>
  <si>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</si>
  <si>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</si>
  <si>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</si>
  <si>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</si>
  <si>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</si>
  <si>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</si>
  <si>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</si>
  <si>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</si>
  <si>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</si>
  <si>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</si>
  <si>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</si>
  <si>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</si>
  <si>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</si>
  <si>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</si>
  <si>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</si>
  <si>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</si>
  <si>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</si>
  <si>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</si>
  <si>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</si>
  <si>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</si>
  <si>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</si>
  <si>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</si>
  <si>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</si>
  <si>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</si>
  <si>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</si>
  <si>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</si>
  <si>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</si>
  <si>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</si>
  <si>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</si>
  <si>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</si>
  <si>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</si>
  <si>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</si>
  <si>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</si>
  <si>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</si>
  <si>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</si>
  <si>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</si>
  <si>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</si>
  <si>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</si>
  <si>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</si>
  <si>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</si>
  <si>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</si>
  <si>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</si>
  <si>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</si>
  <si>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</si>
  <si>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</si>
  <si>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</si>
  <si>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</si>
  <si>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</si>
  <si>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</si>
  <si>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</si>
  <si>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</si>
  <si>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</si>
  <si>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</si>
  <si>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</si>
  <si>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</si>
  <si>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</si>
  <si>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</si>
  <si>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</si>
  <si>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</si>
  <si>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</si>
  <si>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</si>
  <si>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</si>
  <si>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</si>
  <si>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</si>
  <si>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</si>
  <si>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</si>
  <si>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</si>
  <si>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</si>
  <si>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</si>
  <si>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</si>
  <si>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</si>
  <si>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</si>
  <si>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</si>
  <si>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</si>
  <si>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</si>
  <si>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</si>
  <si>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</si>
  <si>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</si>
  <si>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</si>
  <si>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</si>
  <si>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</si>
  <si>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</si>
  <si>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</si>
  <si>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</si>
  <si>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</si>
  <si>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</si>
  <si>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</si>
  <si>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</si>
  <si>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</si>
  <si>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</si>
  <si>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</si>
  <si>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</si>
  <si>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</si>
  <si>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</si>
  <si>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</si>
  <si>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</si>
  <si>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</si>
  <si>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</si>
  <si>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</si>
  <si>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</si>
  <si>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</si>
  <si>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</si>
  <si>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</si>
  <si>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</si>
  <si>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</si>
  <si>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</si>
  <si>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</si>
  <si>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</si>
  <si>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</si>
  <si>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</si>
  <si>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</si>
  <si>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</si>
  <si>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</si>
  <si>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</si>
  <si>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</si>
  <si>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</si>
  <si>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</si>
  <si>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</si>
  <si>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</si>
  <si>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</si>
  <si>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</si>
  <si>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</si>
  <si>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</si>
  <si>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</si>
  <si>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</si>
  <si>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</si>
  <si>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</si>
  <si>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</si>
  <si>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</si>
  <si>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</si>
  <si>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</si>
  <si>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</si>
  <si>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</si>
  <si>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</si>
  <si>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</si>
  <si>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</si>
  <si>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</si>
  <si>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</si>
  <si>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</si>
  <si>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</si>
  <si>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</si>
  <si>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</si>
  <si>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</si>
  <si>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</si>
  <si>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</si>
  <si>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</si>
  <si>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</si>
  <si>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</si>
  <si>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</si>
  <si>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</si>
  <si>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</si>
  <si>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</si>
  <si>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</si>
  <si>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</si>
  <si>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</si>
  <si>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</si>
  <si>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</si>
  <si>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</si>
  <si>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</si>
  <si>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</si>
  <si>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</si>
  <si>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</si>
  <si>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</si>
  <si>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</si>
  <si>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</si>
  <si>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</si>
  <si>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</si>
  <si>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</si>
  <si>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</si>
  <si>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</si>
  <si>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</si>
  <si>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</si>
  <si>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</si>
  <si>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</si>
  <si>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</si>
  <si>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</si>
  <si>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</si>
  <si>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</si>
  <si>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</si>
  <si>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</si>
  <si>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</si>
  <si>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</si>
  <si>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</si>
  <si>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</si>
  <si>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</si>
  <si>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</si>
  <si>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</si>
  <si>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</si>
  <si>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</si>
  <si>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</si>
  <si>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</si>
  <si>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</si>
  <si>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</si>
  <si>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</si>
  <si>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</si>
  <si>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</si>
  <si>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</si>
  <si>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</si>
  <si>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</si>
  <si>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</si>
  <si>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</si>
  <si>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</si>
  <si>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</si>
  <si>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</si>
  <si>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</si>
  <si>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</si>
  <si>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</si>
  <si>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</si>
  <si>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</si>
  <si>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</si>
  <si>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</si>
  <si>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</si>
  <si>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</si>
  <si>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</si>
  <si>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</si>
  <si>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</si>
  <si>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</si>
  <si>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</si>
  <si>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</si>
  <si>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</si>
  <si>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</si>
  <si>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</si>
  <si>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</si>
  <si>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</si>
  <si>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</si>
  <si>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</si>
  <si>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</si>
  <si>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</si>
  <si>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</si>
  <si>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</si>
  <si>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</si>
  <si>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</si>
  <si>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</si>
  <si>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</si>
  <si>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</si>
  <si>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</si>
  <si>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</si>
  <si>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</si>
  <si>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</si>
  <si>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</si>
  <si>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</si>
  <si>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</si>
  <si>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</si>
  <si>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</si>
  <si>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</si>
  <si>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</si>
  <si>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</si>
  <si>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</si>
  <si>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</si>
  <si>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</si>
  <si>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</si>
  <si>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</si>
  <si>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</si>
  <si>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</si>
  <si>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</si>
  <si>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</si>
  <si>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</si>
  <si>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</si>
  <si>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</si>
  <si>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</si>
  <si>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</si>
  <si>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</si>
  <si>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</si>
  <si>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</si>
  <si>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</si>
  <si>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</si>
  <si>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</si>
  <si>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</si>
  <si>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</si>
  <si>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</si>
  <si>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</si>
  <si>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</si>
  <si>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</si>
  <si>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</si>
  <si>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</si>
  <si>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</si>
  <si>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</si>
  <si>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</si>
  <si>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</si>
  <si>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</si>
  <si>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</si>
  <si>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</si>
  <si>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</si>
  <si>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</si>
  <si>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</si>
  <si>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</si>
  <si>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</si>
  <si>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</si>
  <si>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</si>
  <si>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</si>
  <si>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</si>
  <si>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</si>
  <si>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</si>
  <si>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</si>
  <si>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</si>
  <si>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</si>
  <si>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</si>
  <si>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</si>
  <si>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</si>
  <si>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</si>
  <si>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</si>
  <si>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</si>
  <si>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</si>
  <si>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</si>
  <si>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</si>
  <si>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</si>
  <si>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</si>
  <si>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</si>
  <si>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</si>
  <si>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</si>
  <si>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</si>
  <si>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</si>
  <si>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</si>
  <si>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</si>
  <si>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</si>
  <si>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</si>
  <si>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</si>
  <si>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</si>
  <si>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</si>
  <si>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</si>
  <si>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</si>
  <si>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</si>
  <si>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</si>
  <si>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</si>
  <si>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</si>
  <si>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</si>
  <si>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</si>
  <si>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</si>
  <si>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</si>
  <si>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</si>
  <si>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</si>
  <si>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</si>
  <si>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</si>
  <si>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</si>
  <si>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</si>
  <si>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</si>
  <si>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</si>
  <si>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</si>
  <si>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</si>
  <si>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</si>
  <si>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</si>
  <si>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</si>
  <si>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</si>
  <si>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</si>
  <si>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</si>
  <si>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</si>
  <si>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</si>
  <si>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</si>
  <si>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</si>
  <si>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</si>
  <si>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</si>
  <si>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</si>
  <si>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</si>
  <si>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</si>
  <si>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</si>
  <si>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</si>
  <si>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</si>
  <si>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</si>
  <si>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</si>
  <si>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</si>
  <si>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</si>
  <si>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</si>
  <si>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</si>
  <si>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</si>
  <si>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</si>
  <si>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</si>
  <si>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</si>
  <si>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</si>
  <si>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</si>
  <si>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</si>
  <si>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</si>
  <si>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</si>
  <si>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</si>
  <si>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</si>
  <si>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</si>
  <si>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</si>
  <si>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</si>
  <si>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</si>
  <si>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</si>
  <si>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</si>
  <si>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</si>
  <si>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</si>
  <si>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</si>
  <si>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</si>
  <si>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</si>
  <si>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</si>
  <si>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</si>
  <si>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</si>
  <si>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</si>
  <si>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</si>
  <si>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</si>
  <si>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</si>
  <si>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</si>
  <si>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</si>
  <si>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</si>
  <si>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</si>
  <si>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</si>
  <si>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</si>
  <si>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</si>
  <si>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</si>
  <si>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</si>
  <si>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</si>
  <si>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</si>
  <si>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</si>
  <si>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</si>
  <si>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</si>
  <si>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</si>
  <si>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</si>
  <si>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</si>
  <si>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</si>
  <si>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</si>
  <si>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</si>
  <si>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</si>
  <si>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</si>
  <si>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</si>
  <si>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</si>
  <si>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</si>
  <si>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</si>
  <si>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</si>
  <si>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</si>
  <si>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</si>
  <si>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</si>
  <si>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</si>
  <si>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</si>
  <si>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</si>
  <si>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</si>
  <si>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</si>
  <si>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</si>
  <si>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</si>
  <si>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</si>
  <si>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</si>
  <si>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</si>
  <si>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</si>
  <si>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</si>
  <si>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</si>
  <si>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</si>
  <si>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</si>
  <si>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</si>
  <si>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</si>
  <si>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</si>
  <si>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</si>
  <si>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</si>
  <si>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</si>
  <si>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</si>
  <si>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</si>
  <si>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</si>
  <si>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</si>
  <si>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</si>
  <si>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</si>
  <si>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</si>
  <si>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</si>
  <si>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</si>
  <si>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</si>
  <si>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</si>
  <si>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</si>
  <si>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</si>
  <si>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</si>
  <si>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</si>
  <si>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</si>
  <si>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</si>
  <si>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</si>
  <si>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</si>
  <si>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</si>
  <si>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</si>
  <si>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</si>
  <si>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</si>
  <si>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</si>
  <si>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</si>
  <si>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</si>
  <si>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</si>
  <si>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</si>
  <si>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</si>
  <si>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</si>
  <si>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</si>
  <si>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</si>
  <si>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</si>
  <si>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</si>
  <si>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</si>
  <si>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</si>
  <si>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</si>
  <si>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</si>
  <si>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</si>
  <si>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</si>
  <si>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</si>
  <si>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</si>
  <si>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</si>
  <si>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</si>
  <si>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</si>
  <si>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</si>
  <si>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</si>
  <si>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</si>
  <si>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</si>
  <si>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</si>
  <si>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</si>
  <si>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</si>
  <si>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</si>
  <si>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</si>
  <si>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</si>
  <si>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</si>
  <si>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</si>
  <si>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</si>
  <si>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</si>
  <si>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</si>
  <si>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</si>
  <si>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</si>
  <si>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</si>
  <si>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</si>
  <si>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</si>
  <si>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</si>
  <si>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</si>
  <si>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</si>
  <si>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</si>
  <si>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</si>
  <si>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</si>
  <si>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</si>
  <si>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</si>
  <si>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</si>
  <si>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</si>
  <si>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</si>
  <si>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</si>
  <si>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</si>
  <si>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</si>
  <si>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</si>
  <si>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</si>
  <si>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</si>
  <si>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</si>
  <si>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</si>
  <si>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</si>
  <si>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</si>
  <si>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</si>
  <si>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</si>
  <si>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</si>
  <si>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</si>
  <si>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</si>
  <si>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</si>
  <si>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</si>
  <si>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</si>
  <si>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</si>
  <si>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</si>
  <si>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</si>
  <si>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</si>
  <si>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</si>
  <si>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</si>
  <si>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</si>
  <si>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</si>
  <si>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</si>
  <si>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</si>
  <si>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</si>
  <si>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</si>
  <si>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</si>
  <si>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</si>
  <si>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</si>
  <si>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</si>
  <si>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</si>
  <si>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</si>
  <si>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</si>
  <si>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</si>
  <si>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</si>
  <si>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</si>
  <si>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</si>
  <si>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</si>
  <si>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</si>
  <si>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</si>
  <si>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</si>
  <si>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</si>
  <si>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</si>
  <si>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</si>
  <si>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</si>
  <si>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</si>
  <si>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</si>
  <si>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</si>
  <si>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</si>
  <si>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</si>
  <si>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</si>
  <si>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</si>
  <si>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</si>
  <si>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</si>
  <si>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</si>
  <si>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</si>
  <si>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</si>
  <si>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</si>
  <si>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</si>
  <si>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</si>
  <si>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</si>
  <si>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</si>
  <si>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</si>
  <si>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</si>
  <si>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</si>
  <si>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</si>
  <si>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</si>
  <si>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</si>
  <si>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</si>
  <si>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</si>
  <si>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</si>
  <si>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</si>
  <si>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</si>
  <si>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</si>
  <si>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</si>
  <si>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</si>
  <si>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</si>
  <si>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</si>
  <si>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</si>
  <si>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</si>
  <si>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</si>
  <si>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</si>
  <si>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</si>
  <si>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</si>
  <si>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</si>
  <si>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</si>
  <si>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</si>
  <si>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</si>
  <si>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</si>
  <si>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</si>
  <si>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</si>
  <si>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</si>
  <si>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</si>
  <si>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</si>
  <si>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</si>
  <si>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</si>
  <si>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</si>
  <si>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</si>
  <si>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</si>
  <si>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</si>
  <si>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</si>
  <si>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</si>
  <si>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</si>
  <si>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</si>
  <si>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</si>
  <si>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</si>
  <si>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</si>
  <si>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</si>
  <si>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</si>
  <si>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</si>
  <si>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</si>
  <si>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</si>
  <si>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</si>
  <si>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</si>
  <si>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</si>
  <si>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</si>
  <si>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</si>
  <si>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</si>
  <si>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</si>
  <si>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</si>
  <si>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</si>
  <si>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</si>
  <si>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</si>
  <si>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</si>
  <si>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</si>
  <si>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</si>
  <si>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</si>
  <si>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</si>
  <si>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</si>
  <si>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</si>
  <si>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</si>
  <si>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</si>
  <si>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</si>
  <si>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</si>
  <si>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</si>
  <si>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</si>
  <si>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</si>
  <si>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</si>
  <si>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</si>
  <si>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</si>
  <si>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</si>
  <si>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</si>
  <si>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</si>
  <si>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</si>
  <si>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</si>
  <si>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</si>
  <si>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</si>
  <si>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</si>
  <si>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</si>
  <si>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</si>
  <si>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</si>
  <si>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</si>
  <si>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</si>
  <si>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</si>
  <si>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</si>
  <si>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</si>
  <si>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</si>
  <si>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</si>
  <si>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</si>
  <si>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</si>
  <si>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</si>
  <si>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</si>
  <si>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</si>
  <si>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</si>
  <si>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</si>
  <si>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</si>
  <si>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</si>
  <si>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</si>
  <si>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</si>
  <si>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</si>
  <si>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</si>
  <si>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</si>
  <si>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</si>
  <si>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</si>
  <si>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</si>
  <si>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</si>
  <si>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</si>
  <si>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</si>
  <si>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</si>
  <si>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</si>
  <si>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</si>
  <si>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</si>
  <si>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</si>
  <si>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</si>
  <si>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</si>
  <si>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</si>
  <si>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</si>
  <si>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</si>
  <si>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</si>
  <si>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</si>
  <si>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</si>
  <si>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</si>
  <si>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</si>
  <si>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</si>
  <si>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</si>
  <si>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</si>
  <si>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</si>
  <si>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</si>
  <si>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</si>
  <si>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</si>
  <si>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</si>
  <si>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</si>
  <si>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</si>
  <si>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</si>
  <si>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</si>
  <si>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</si>
  <si>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</si>
  <si>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</si>
  <si>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</si>
  <si>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</si>
  <si>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</si>
  <si>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</si>
  <si>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</si>
  <si>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</si>
  <si>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</si>
  <si>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</si>
  <si>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</si>
  <si>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</si>
  <si>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</si>
  <si>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</si>
  <si>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</si>
  <si>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</si>
  <si>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</si>
  <si>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</si>
  <si>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</si>
  <si>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</si>
  <si>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</si>
  <si>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</si>
  <si>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</si>
  <si>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</si>
  <si>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</si>
  <si>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</si>
  <si>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</si>
  <si>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</si>
  <si>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</si>
  <si>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</si>
  <si>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</si>
  <si>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</si>
  <si>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</si>
  <si>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</si>
  <si>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</si>
  <si>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</si>
  <si>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</si>
  <si>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</si>
  <si>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</si>
  <si>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</si>
  <si>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</si>
  <si>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</si>
  <si>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</si>
  <si>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</si>
  <si>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</si>
  <si>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</si>
  <si>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</si>
  <si>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</si>
  <si>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</si>
  <si>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</si>
  <si>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</si>
  <si>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</si>
  <si>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</si>
  <si>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</si>
  <si>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</si>
  <si>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</si>
  <si>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</si>
  <si>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</si>
  <si>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</si>
  <si>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</si>
  <si>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</si>
  <si>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</si>
  <si>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</si>
  <si>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</si>
  <si>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</si>
  <si>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</si>
  <si>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</si>
  <si>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</si>
  <si>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</si>
  <si>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</si>
  <si>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</si>
  <si>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</si>
  <si>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</si>
  <si>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</si>
  <si>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</si>
  <si>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</si>
  <si>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</si>
  <si>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</si>
  <si>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</si>
  <si>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</si>
  <si>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</si>
  <si>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</si>
  <si>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</si>
  <si>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</si>
  <si>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</si>
  <si>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</si>
  <si>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</si>
  <si>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</si>
  <si>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</si>
  <si>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</si>
  <si>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</si>
  <si>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</si>
  <si>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</si>
  <si>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</si>
  <si>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</si>
  <si>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</si>
  <si>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</si>
  <si>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</si>
  <si>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</si>
  <si>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</si>
  <si>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</si>
  <si>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</si>
  <si>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</si>
  <si>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</si>
  <si>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</si>
  <si>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</si>
  <si>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</si>
  <si>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</si>
  <si>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</si>
  <si>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</si>
  <si>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</si>
  <si>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</si>
  <si>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</si>
  <si>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</si>
  <si>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</si>
  <si>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</si>
  <si>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</si>
  <si>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</si>
  <si>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</si>
  <si>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</si>
  <si>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</si>
  <si>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</si>
  <si>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</si>
  <si>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</si>
  <si>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</si>
  <si>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</si>
  <si>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</si>
  <si>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</si>
  <si>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</si>
  <si>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</si>
  <si>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</si>
  <si>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</si>
  <si>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</si>
  <si>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</si>
  <si>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</si>
  <si>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</si>
  <si>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</si>
  <si>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</si>
  <si>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</si>
  <si>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</si>
  <si>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</si>
  <si>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</si>
  <si>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</si>
  <si>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</si>
  <si>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</si>
  <si>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</si>
  <si>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</si>
  <si>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</si>
  <si>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</si>
  <si>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</si>
  <si>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</si>
  <si>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</si>
  <si>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</si>
  <si>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</si>
  <si>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</si>
  <si>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</si>
  <si>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</si>
  <si>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</si>
  <si>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</si>
  <si>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</si>
  <si>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</si>
  <si>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</si>
  <si>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</si>
  <si>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</si>
  <si>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</si>
  <si>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</si>
  <si>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</si>
  <si>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</si>
  <si>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</si>
  <si>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</si>
  <si>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</si>
  <si>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</si>
  <si>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</si>
  <si>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</si>
  <si>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</si>
  <si>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</si>
  <si>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</si>
  <si>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</si>
  <si>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</si>
  <si>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</si>
  <si>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</si>
  <si>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</si>
  <si>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</si>
  <si>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</si>
  <si>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</si>
  <si>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</si>
  <si>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</si>
  <si>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</si>
  <si>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</si>
  <si>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</si>
  <si>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</si>
  <si>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</si>
  <si>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</si>
  <si>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</si>
  <si>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</si>
  <si>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</si>
  <si>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</si>
  <si>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</si>
  <si>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</si>
  <si>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</si>
  <si>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</si>
  <si>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</si>
  <si>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</si>
  <si>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</si>
  <si>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</si>
  <si>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</si>
  <si>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</si>
  <si>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</si>
  <si>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</si>
  <si>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</si>
  <si>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</si>
  <si>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</si>
  <si>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</si>
  <si>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</si>
  <si>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</si>
  <si>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</si>
  <si>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</si>
  <si>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</si>
  <si>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</si>
  <si>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</si>
  <si>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</si>
  <si>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</si>
  <si>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</si>
  <si>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</si>
  <si>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</si>
  <si>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</si>
  <si>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</si>
  <si>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</si>
  <si>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</si>
  <si>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</si>
  <si>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</si>
  <si>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</si>
  <si>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</si>
  <si>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</si>
  <si>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</si>
  <si>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</si>
  <si>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</si>
  <si>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</si>
  <si>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</si>
  <si>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</si>
  <si>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</si>
  <si>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</si>
  <si>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</si>
  <si>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</si>
  <si>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</si>
  <si>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</si>
  <si>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</si>
  <si>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</si>
  <si>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</si>
  <si>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</si>
  <si>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</si>
  <si>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</si>
  <si>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</si>
  <si>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</si>
  <si>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</si>
  <si>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</si>
  <si>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</si>
  <si>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</si>
  <si>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</si>
  <si>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</si>
  <si>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</si>
  <si>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</si>
  <si>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</si>
  <si>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</si>
  <si>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</si>
  <si>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</si>
  <si>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</si>
  <si>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</si>
  <si>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</si>
  <si>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</si>
  <si>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</si>
  <si>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</si>
  <si>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</si>
  <si>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</si>
  <si>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</si>
  <si>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</si>
  <si>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</si>
  <si>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</si>
  <si>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</si>
  <si>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</si>
  <si>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</si>
  <si>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</si>
  <si>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</si>
  <si>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</si>
  <si>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</si>
  <si>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</si>
  <si>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</si>
  <si>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</si>
  <si>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</si>
  <si>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</si>
  <si>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</si>
  <si>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</si>
  <si>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</si>
  <si>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</si>
  <si>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</si>
  <si>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</si>
  <si>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</si>
  <si>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</si>
  <si>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</si>
  <si>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</si>
  <si>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</si>
  <si>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</si>
  <si>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</si>
  <si>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</si>
  <si>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</si>
  <si>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</si>
  <si>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</si>
  <si>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</si>
  <si>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</si>
  <si>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</si>
  <si>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</si>
  <si>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</si>
  <si>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</si>
  <si>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</si>
  <si>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</si>
  <si>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</si>
  <si>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</si>
  <si>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</si>
  <si>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</si>
  <si>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</si>
  <si>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</si>
  <si>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</si>
  <si>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</si>
  <si>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</si>
  <si>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</si>
  <si>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</si>
  <si>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</si>
  <si>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</si>
  <si>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</si>
  <si>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</si>
  <si>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</si>
  <si>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</si>
  <si>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</si>
  <si>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</si>
  <si>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</si>
  <si>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</si>
  <si>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</si>
  <si>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</si>
  <si>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</si>
  <si>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</si>
  <si>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</si>
  <si>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</si>
  <si>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</si>
  <si>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</si>
  <si>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</si>
  <si>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</si>
  <si>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</si>
  <si>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</si>
  <si>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</si>
  <si>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</si>
  <si>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</si>
  <si>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</si>
  <si>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</si>
  <si>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</si>
  <si>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</si>
  <si>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</si>
  <si>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</si>
  <si>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</si>
  <si>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</si>
  <si>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</si>
  <si>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</si>
  <si>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</si>
  <si>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</si>
  <si>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</si>
  <si>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</si>
  <si>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</si>
  <si>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</si>
  <si>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</si>
  <si>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</si>
  <si>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</si>
  <si>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</si>
  <si>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</si>
  <si>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</si>
  <si>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</si>
  <si>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</si>
  <si>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</si>
  <si>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</si>
  <si>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</si>
  <si>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</si>
  <si>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</si>
  <si>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</si>
  <si>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</si>
  <si>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</si>
  <si>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</si>
  <si>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</si>
  <si>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</si>
  <si>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</si>
  <si>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</si>
  <si>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</si>
  <si>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</si>
  <si>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</si>
  <si>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</si>
  <si>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</si>
  <si>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</si>
  <si>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</si>
  <si>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</si>
  <si>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</si>
  <si>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</si>
  <si>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</si>
  <si>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</si>
  <si>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</si>
  <si>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</si>
  <si>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</si>
  <si>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</si>
  <si>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</si>
  <si>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</si>
  <si>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</si>
  <si>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</si>
  <si>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</si>
  <si>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</si>
  <si>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</si>
  <si>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</si>
  <si>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</si>
  <si>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</si>
  <si>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</si>
  <si>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</si>
  <si>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</si>
  <si>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</si>
  <si>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</si>
  <si>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</si>
  <si>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</si>
  <si>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</si>
  <si>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</si>
  <si>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</si>
  <si>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</si>
  <si>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</si>
  <si>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</si>
  <si>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</si>
  <si>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</si>
  <si>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</si>
  <si>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</si>
  <si>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</si>
  <si>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</si>
  <si>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</si>
  <si>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</si>
  <si>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</si>
  <si>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</si>
  <si>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</si>
  <si>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</si>
  <si>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</si>
  <si>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</si>
  <si>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</si>
  <si>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</si>
  <si>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</si>
  <si>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</si>
  <si>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</si>
  <si>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</si>
  <si>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</si>
  <si>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</si>
  <si>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</si>
  <si>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</si>
  <si>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</si>
  <si>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</si>
  <si>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</si>
  <si>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</si>
  <si>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</si>
  <si>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</si>
  <si>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</si>
  <si>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</si>
  <si>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</si>
  <si>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</si>
  <si>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</si>
  <si>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</si>
  <si>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</si>
  <si>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</si>
  <si>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</si>
  <si>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</si>
  <si>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</si>
  <si>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</si>
  <si>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</si>
  <si>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</si>
  <si>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</si>
  <si>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</si>
  <si>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</si>
  <si>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</si>
  <si>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</si>
  <si>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</si>
  <si>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</si>
  <si>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</si>
  <si>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</si>
  <si>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</si>
  <si>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</si>
  <si>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</si>
  <si>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</si>
  <si>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</si>
  <si>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</si>
  <si>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</si>
  <si>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</si>
  <si>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</si>
  <si>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</si>
  <si>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</si>
  <si>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</si>
  <si>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</si>
  <si>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</si>
  <si>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</si>
  <si>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</si>
  <si>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</si>
  <si>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</si>
  <si>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</si>
  <si>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</si>
  <si>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</si>
  <si>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</si>
  <si>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</si>
  <si>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</si>
  <si>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</si>
  <si>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</si>
  <si>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</si>
  <si>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</si>
  <si>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</si>
  <si>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</si>
  <si>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</si>
  <si>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</si>
  <si>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</si>
  <si>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</si>
  <si>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</si>
  <si>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</si>
  <si>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</si>
  <si>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</si>
  <si>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</si>
  <si>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</si>
  <si>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</si>
  <si>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</si>
  <si>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</si>
  <si>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</si>
  <si>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</si>
  <si>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</si>
  <si>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</si>
  <si>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</si>
  <si>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</si>
  <si>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</si>
  <si>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</si>
  <si>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</si>
  <si>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</si>
  <si>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</si>
  <si>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</si>
  <si>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</si>
  <si>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</si>
  <si>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</si>
  <si>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</si>
  <si>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</si>
  <si>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</si>
  <si>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</si>
  <si>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</si>
  <si>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</si>
  <si>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</si>
  <si>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</si>
  <si>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</si>
  <si>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</si>
  <si>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</si>
  <si>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</si>
  <si>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</si>
  <si>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</si>
  <si>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</si>
  <si>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</si>
  <si>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</si>
  <si>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</si>
  <si>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</si>
  <si>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</si>
  <si>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</si>
  <si>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</si>
  <si>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</si>
  <si>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</si>
  <si>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</si>
  <si>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</si>
  <si>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</si>
  <si>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</si>
  <si>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</si>
  <si>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</si>
  <si>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</si>
  <si>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</si>
  <si>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</si>
  <si>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</si>
  <si>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</si>
  <si>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</si>
  <si>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</si>
  <si>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</si>
  <si>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</si>
  <si>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</si>
  <si>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</si>
  <si>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</si>
  <si>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</si>
  <si>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</si>
  <si>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</si>
  <si>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</si>
  <si>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</si>
  <si>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</si>
  <si>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</si>
  <si>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</si>
  <si>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</si>
  <si>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</si>
  <si>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</si>
  <si>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</si>
  <si>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</si>
  <si>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</si>
  <si>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</si>
  <si>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</si>
  <si>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</si>
  <si>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</si>
  <si>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</si>
  <si>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</si>
  <si>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</si>
  <si>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</si>
  <si>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</si>
  <si>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</si>
  <si>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</si>
  <si>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</si>
  <si>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</si>
  <si>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</si>
  <si>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</si>
  <si>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</si>
  <si>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</si>
  <si>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</si>
  <si>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</si>
  <si>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</si>
  <si>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</si>
  <si>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</si>
  <si>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</si>
  <si>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</si>
  <si>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</si>
  <si>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</si>
  <si>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</si>
  <si>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</si>
  <si>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</si>
  <si>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</si>
  <si>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</si>
  <si>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</si>
  <si>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</si>
  <si>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</si>
  <si>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</si>
  <si>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</si>
  <si>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</si>
  <si>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</si>
  <si>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</si>
  <si>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</si>
  <si>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</si>
  <si>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</si>
  <si>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</si>
  <si>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</si>
  <si>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</si>
  <si>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</si>
  <si>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</si>
  <si>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</si>
  <si>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</si>
  <si>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</si>
  <si>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</si>
  <si>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</si>
  <si>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</si>
  <si>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</si>
  <si>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</si>
  <si>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</si>
  <si>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</si>
  <si>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</si>
  <si>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</si>
  <si>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</si>
  <si>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</si>
  <si>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</si>
  <si>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</si>
  <si>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</si>
  <si>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</si>
  <si>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</si>
  <si>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</si>
  <si>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</si>
  <si>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</si>
  <si>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</si>
  <si>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</si>
  <si>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</si>
  <si>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</si>
  <si>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</si>
  <si>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</si>
  <si>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</si>
  <si>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</si>
  <si>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</si>
  <si>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</si>
  <si>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</si>
  <si>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</si>
  <si>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</si>
  <si>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</si>
  <si>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</si>
  <si>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</si>
  <si>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</si>
  <si>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</si>
  <si>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</si>
  <si>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</si>
  <si>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</si>
  <si>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</si>
  <si>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</si>
  <si>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</si>
  <si>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</si>
  <si>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</si>
  <si>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</si>
  <si>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</si>
  <si>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</si>
  <si>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</si>
  <si>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</si>
  <si>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</si>
  <si>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</si>
  <si>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</si>
  <si>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</si>
  <si>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</si>
  <si>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</si>
  <si>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</si>
  <si>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</si>
  <si>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</si>
  <si>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</si>
  <si>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</si>
  <si>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</si>
  <si>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</si>
  <si>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</si>
  <si>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</si>
  <si>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</si>
  <si>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</si>
  <si>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</si>
  <si>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</si>
  <si>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</si>
  <si>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</si>
  <si>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</si>
  <si>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</si>
  <si>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</si>
  <si>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</si>
  <si>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</si>
  <si>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</si>
  <si>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</si>
  <si>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</si>
  <si>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</si>
  <si>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</si>
  <si>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</si>
  <si>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</si>
  <si>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</si>
  <si>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</si>
  <si>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</si>
  <si>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</si>
  <si>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</si>
  <si>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</si>
  <si>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</si>
  <si>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</si>
  <si>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</si>
  <si>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</si>
  <si>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</si>
  <si>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</si>
  <si>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</si>
  <si>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</si>
  <si>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</si>
  <si>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</si>
  <si>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</si>
  <si>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</si>
  <si>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</si>
  <si>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</si>
  <si>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</si>
  <si>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</si>
  <si>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</si>
  <si>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</si>
  <si>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</si>
  <si>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</si>
  <si>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</si>
  <si>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</si>
  <si>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</si>
  <si>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</si>
  <si>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</si>
  <si>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</si>
  <si>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</si>
  <si>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</si>
  <si>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</si>
  <si>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</si>
  <si>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</si>
  <si>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</si>
  <si>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</si>
  <si>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</si>
  <si>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</si>
  <si>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</si>
  <si>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</si>
  <si>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</si>
  <si>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</si>
  <si>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</si>
  <si>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</si>
  <si>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</si>
  <si>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</si>
  <si>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</si>
  <si>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</si>
  <si>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</si>
  <si>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</si>
  <si>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</si>
  <si>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</si>
  <si>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</si>
  <si>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</si>
  <si>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</si>
  <si>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</si>
  <si>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</si>
  <si>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</si>
  <si>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</si>
  <si>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</si>
  <si>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</si>
  <si>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</si>
  <si>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</si>
  <si>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</si>
  <si>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</si>
  <si>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</si>
  <si>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</si>
  <si>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</si>
  <si>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</si>
  <si>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</si>
  <si>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</si>
  <si>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</si>
  <si>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</si>
  <si>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</si>
  <si>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</si>
  <si>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</si>
  <si>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</si>
  <si>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</si>
  <si>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</si>
  <si>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</si>
  <si>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</si>
  <si>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</si>
  <si>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</si>
  <si>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</si>
  <si>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</si>
  <si>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</si>
  <si>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</si>
  <si>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</si>
  <si>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</si>
  <si>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</si>
  <si>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</si>
  <si>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</si>
  <si>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</si>
  <si>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</si>
  <si>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</si>
  <si>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</si>
  <si>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</si>
  <si>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</si>
  <si>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</si>
  <si>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</si>
  <si>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</si>
  <si>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</si>
  <si>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</si>
  <si>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</si>
  <si>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</si>
  <si>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</si>
  <si>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</si>
  <si>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</si>
  <si>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</si>
  <si>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</si>
  <si>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</si>
  <si>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</si>
  <si>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</si>
  <si>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</si>
  <si>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</si>
  <si>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</si>
  <si>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</si>
  <si>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</si>
  <si>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</si>
  <si>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</si>
  <si>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</si>
  <si>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</si>
  <si>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</si>
  <si>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</si>
  <si>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</si>
  <si>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</si>
  <si>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</si>
  <si>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</si>
  <si>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</si>
  <si>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</si>
  <si>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</si>
  <si>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</si>
  <si>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</si>
  <si>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</si>
  <si>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</si>
  <si>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</si>
  <si>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</si>
  <si>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</si>
  <si>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</si>
  <si>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</si>
  <si>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</si>
  <si>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</si>
  <si>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</si>
  <si>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</si>
  <si>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</si>
  <si>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</si>
  <si>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</si>
  <si>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</si>
  <si>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</si>
  <si>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</si>
  <si>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</si>
  <si>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</si>
  <si>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</si>
  <si>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</si>
  <si>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</si>
  <si>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</si>
  <si>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</si>
  <si>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</si>
  <si>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</si>
  <si>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</si>
  <si>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</si>
  <si>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</si>
  <si>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</si>
  <si>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</si>
  <si>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</si>
  <si>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</si>
  <si>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</si>
  <si>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</si>
  <si>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</si>
  <si>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</si>
  <si>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</si>
  <si>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</si>
  <si>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</si>
  <si>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</si>
  <si>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</si>
  <si>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</si>
  <si>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</si>
  <si>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</si>
  <si>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</si>
  <si>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</si>
  <si>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</si>
  <si>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</si>
  <si>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</si>
  <si>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</si>
  <si>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</si>
  <si>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</si>
  <si>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</si>
  <si>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</si>
  <si>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</si>
  <si>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</si>
  <si>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</si>
  <si>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</si>
  <si>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</si>
  <si>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</si>
  <si>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</si>
  <si>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</si>
  <si>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</si>
  <si>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</si>
  <si>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</si>
  <si>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</si>
  <si>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</si>
  <si>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</si>
  <si>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</si>
  <si>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</si>
  <si>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</si>
  <si>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</si>
  <si>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</si>
  <si>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</si>
  <si>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</si>
  <si>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</si>
  <si>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</si>
  <si>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</si>
  <si>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</si>
  <si>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</si>
  <si>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</si>
  <si>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</si>
  <si>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</si>
  <si>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</si>
  <si>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</si>
  <si>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</si>
  <si>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</si>
  <si>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</si>
  <si>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</si>
  <si>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</si>
  <si>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</si>
  <si>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</si>
  <si>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</si>
  <si>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</si>
  <si>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</si>
  <si>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</si>
  <si>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</si>
  <si>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</si>
  <si>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</si>
  <si>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</si>
  <si>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</si>
  <si>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</si>
  <si>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</si>
  <si>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</si>
  <si>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</si>
  <si>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</si>
  <si>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</si>
  <si>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</si>
  <si>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</si>
  <si>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</si>
  <si>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</si>
  <si>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</si>
  <si>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</si>
  <si>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</si>
  <si>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</si>
  <si>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</si>
  <si>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</si>
  <si>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</si>
  <si>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</si>
  <si>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</si>
  <si>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</si>
  <si>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</si>
  <si>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</si>
  <si>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</si>
  <si>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</si>
  <si>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</si>
  <si>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</si>
  <si>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</si>
  <si>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</si>
  <si>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</si>
  <si>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</si>
  <si>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</si>
  <si>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</si>
  <si>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</si>
  <si>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</si>
  <si>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</si>
  <si>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</si>
  <si>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</si>
  <si>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</si>
  <si>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</si>
  <si>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</si>
  <si>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</si>
  <si>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</si>
  <si>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</si>
  <si>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</si>
  <si>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</si>
  <si>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</si>
  <si>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</si>
  <si>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</si>
  <si>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</si>
  <si>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</si>
  <si>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</si>
  <si>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</si>
  <si>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</si>
  <si>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</si>
  <si>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</si>
  <si>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</si>
  <si>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</si>
  <si>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</si>
  <si>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</si>
  <si>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</si>
  <si>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</si>
  <si>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</si>
  <si>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</si>
  <si>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</si>
  <si>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</si>
  <si>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</si>
  <si>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</si>
  <si>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</si>
  <si>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</si>
  <si>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</si>
  <si>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</si>
  <si>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</si>
  <si>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</si>
  <si>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</si>
  <si>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</si>
  <si>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</si>
  <si>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</si>
  <si>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</si>
  <si>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</si>
  <si>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</si>
  <si>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</si>
  <si>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</si>
  <si>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</si>
  <si>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</si>
  <si>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</si>
  <si>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</si>
  <si>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</si>
  <si>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</si>
  <si>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</si>
  <si>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</si>
  <si>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</si>
  <si>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</si>
  <si>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</si>
  <si>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</si>
  <si>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</si>
  <si>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</si>
  <si>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</si>
  <si>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</si>
  <si>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</si>
  <si>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</si>
  <si>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</si>
  <si>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</si>
  <si>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</si>
  <si>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</si>
  <si>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</si>
  <si>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</si>
  <si>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</si>
  <si>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</si>
  <si>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</si>
  <si>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</si>
  <si>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</si>
  <si>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</si>
  <si>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</si>
  <si>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</si>
  <si>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</si>
  <si>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</si>
  <si>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</si>
  <si>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</si>
  <si>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</si>
  <si>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</si>
  <si>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</si>
  <si>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</si>
  <si>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</si>
  <si>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</si>
  <si>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</si>
  <si>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</si>
  <si>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</si>
  <si>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</si>
  <si>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</si>
  <si>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</si>
  <si>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</si>
  <si>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</si>
  <si>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</si>
  <si>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</si>
  <si>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</si>
  <si>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</si>
  <si>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</si>
  <si>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</si>
  <si>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</si>
  <si>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</si>
  <si>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</si>
  <si>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</si>
  <si>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</si>
  <si>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</si>
  <si>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</si>
  <si>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</si>
  <si>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</si>
  <si>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</si>
  <si>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</si>
  <si>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</si>
  <si>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</si>
  <si>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</si>
  <si>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</si>
  <si>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</si>
  <si>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</si>
  <si>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</si>
  <si>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</si>
  <si>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</si>
  <si>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</si>
  <si>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</si>
  <si>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</si>
  <si>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</si>
  <si>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</si>
  <si>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</si>
  <si>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</si>
  <si>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</si>
  <si>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</si>
  <si>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</si>
  <si>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</si>
  <si>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</si>
  <si>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</si>
  <si>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</si>
  <si>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</si>
  <si>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</si>
  <si>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</si>
  <si>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</si>
  <si>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</si>
  <si>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</si>
  <si>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</si>
  <si>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</si>
  <si>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</si>
  <si>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</si>
  <si>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</si>
  <si>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</si>
  <si>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</si>
  <si>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</si>
  <si>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</si>
  <si>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</si>
  <si>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</si>
  <si>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</si>
  <si>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</si>
  <si>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</si>
  <si>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</si>
  <si>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</si>
  <si>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</si>
  <si>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</si>
  <si>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</si>
  <si>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</si>
  <si>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</si>
  <si>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</si>
  <si>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</si>
  <si>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</si>
  <si>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</si>
  <si>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</si>
  <si>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</si>
  <si>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</si>
  <si>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</si>
  <si>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</si>
  <si>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</si>
  <si>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</si>
  <si>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</si>
  <si>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</si>
  <si>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</si>
  <si>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</si>
  <si>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</si>
  <si>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</si>
  <si>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</si>
  <si>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</si>
  <si>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</si>
  <si>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</si>
  <si>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</si>
  <si>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</si>
  <si>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</si>
  <si>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</si>
  <si>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</si>
  <si>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</si>
  <si>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</si>
  <si>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</si>
  <si>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</si>
  <si>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</si>
  <si>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</si>
  <si>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</si>
  <si>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</si>
  <si>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</si>
  <si>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</si>
  <si>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</si>
  <si>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</si>
  <si>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</si>
  <si>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</si>
  <si>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</si>
  <si>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</si>
  <si>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</si>
  <si>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</si>
  <si>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</si>
  <si>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</si>
  <si>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</si>
  <si>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</si>
  <si>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</si>
  <si>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</si>
  <si>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</si>
  <si>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</si>
  <si>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</si>
  <si>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</si>
  <si>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</si>
  <si>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</si>
  <si>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</si>
  <si>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</si>
  <si>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</si>
  <si>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</si>
  <si>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</si>
  <si>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</si>
  <si>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</si>
  <si>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</si>
  <si>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</si>
  <si>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</si>
  <si>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</si>
  <si>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</si>
  <si>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</si>
  <si>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</si>
  <si>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</si>
  <si>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</si>
  <si>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</si>
  <si>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</si>
  <si>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</si>
  <si>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</si>
  <si>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</si>
  <si>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</si>
  <si>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</si>
  <si>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</si>
  <si>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</si>
  <si>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</si>
  <si>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</si>
  <si>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</si>
  <si>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</si>
  <si>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</si>
  <si>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</si>
  <si>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</si>
  <si>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</si>
  <si>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</si>
  <si>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</si>
  <si>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</si>
  <si>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</si>
  <si>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</si>
  <si>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</si>
  <si>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</si>
  <si>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</si>
  <si>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</si>
  <si>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</si>
  <si>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</si>
  <si>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</si>
  <si>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</si>
  <si>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</si>
  <si>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</si>
  <si>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</si>
  <si>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</si>
  <si>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</si>
  <si>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</si>
  <si>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</si>
  <si>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</si>
  <si>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</si>
  <si>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</si>
  <si>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</si>
  <si>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</si>
  <si>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</si>
  <si>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</si>
  <si>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</si>
  <si>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</si>
  <si>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</si>
  <si>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</si>
  <si>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</si>
  <si>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</si>
  <si>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</si>
  <si>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</si>
  <si>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</si>
  <si>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</si>
  <si>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</si>
  <si>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</si>
  <si>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</si>
  <si>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</si>
  <si>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</si>
  <si>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</si>
  <si>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</si>
  <si>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</si>
  <si>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</si>
  <si>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</si>
  <si>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</si>
  <si>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</si>
  <si>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</si>
  <si>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</si>
  <si>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</si>
  <si>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</si>
  <si>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</si>
  <si>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</si>
  <si>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</si>
  <si>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</si>
  <si>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</si>
  <si>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</si>
  <si>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</si>
  <si>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</si>
  <si>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</si>
  <si>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</si>
  <si>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</si>
  <si>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</si>
  <si>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</si>
  <si>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</si>
  <si>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</si>
  <si>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</si>
  <si>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</si>
  <si>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</si>
  <si>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</si>
  <si>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</si>
  <si>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</si>
  <si>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</si>
  <si>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</si>
  <si>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</si>
  <si>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</si>
  <si>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</si>
  <si>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</si>
  <si>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</si>
  <si>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</si>
  <si>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</si>
  <si>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</si>
  <si>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</si>
  <si>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</si>
  <si>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</si>
  <si>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</si>
  <si>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</si>
  <si>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</si>
  <si>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</si>
  <si>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</si>
  <si>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</si>
  <si>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</si>
  <si>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</si>
  <si>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</si>
  <si>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</si>
  <si>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</si>
  <si>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</si>
  <si>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</si>
  <si>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</si>
  <si>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</si>
  <si>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</si>
  <si>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</si>
  <si>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</si>
  <si>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</si>
  <si>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</si>
  <si>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</si>
  <si>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</si>
  <si>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</si>
  <si>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</si>
  <si>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</si>
  <si>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</si>
  <si>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</si>
  <si>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</si>
  <si>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</si>
  <si>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</si>
  <si>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</si>
  <si>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</si>
  <si>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</si>
  <si>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</si>
  <si>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</si>
  <si>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</si>
  <si>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</si>
  <si>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</si>
  <si>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</si>
  <si>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</si>
  <si>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</si>
  <si>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</si>
  <si>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</si>
  <si>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</si>
  <si>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</si>
  <si>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</si>
  <si>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</si>
  <si>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</si>
  <si>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</si>
  <si>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</si>
  <si>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</si>
  <si>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</si>
  <si>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</si>
  <si>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</si>
  <si>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</si>
  <si>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</si>
  <si>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</si>
  <si>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</si>
  <si>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</si>
  <si>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</si>
  <si>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</si>
  <si>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</si>
  <si>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</si>
  <si>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</si>
  <si>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</si>
  <si>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</si>
  <si>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</si>
  <si>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</si>
  <si>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</si>
  <si>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</si>
  <si>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</si>
  <si>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</si>
  <si>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</si>
  <si>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</si>
  <si>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</si>
  <si>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</si>
  <si>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</si>
  <si>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</si>
  <si>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</si>
  <si>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</si>
  <si>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</si>
  <si>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</si>
  <si>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</si>
  <si>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</si>
  <si>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</si>
  <si>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</si>
  <si>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</si>
  <si>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</si>
  <si>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</si>
  <si>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</si>
  <si>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</si>
  <si>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</si>
  <si>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</si>
  <si>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</si>
  <si>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</si>
  <si>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</si>
  <si>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</si>
  <si>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</si>
  <si>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</si>
  <si>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</si>
  <si>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</si>
  <si>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</si>
  <si>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</si>
  <si>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</si>
  <si>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</si>
  <si>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</si>
  <si>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</si>
  <si>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</si>
  <si>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</si>
  <si>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</si>
  <si>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</si>
  <si>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</si>
  <si>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</si>
  <si>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</si>
  <si>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</si>
  <si>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</si>
  <si>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</si>
  <si>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</si>
  <si>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</si>
  <si>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</si>
  <si>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</si>
  <si>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</si>
  <si>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</si>
  <si>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</si>
  <si>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</si>
  <si>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</si>
  <si>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</si>
  <si>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</si>
  <si>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</si>
  <si>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</si>
  <si>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</si>
  <si>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</si>
  <si>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</si>
  <si>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</si>
  <si>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</si>
  <si>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</si>
  <si>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</si>
  <si>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</si>
  <si>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</si>
  <si>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</si>
  <si>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</si>
  <si>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</si>
  <si>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</si>
  <si>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</si>
  <si>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</si>
  <si>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</si>
  <si>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</si>
  <si>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</si>
  <si>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</si>
  <si>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</si>
  <si>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</si>
  <si>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</si>
  <si>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</si>
  <si>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</si>
  <si>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</si>
  <si>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</si>
  <si>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</si>
  <si>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</si>
  <si>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</si>
  <si>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</si>
  <si>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</si>
  <si>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</si>
  <si>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</si>
  <si>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</si>
  <si>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</si>
  <si>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</si>
  <si>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</si>
  <si>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</si>
  <si>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</si>
  <si>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</si>
  <si>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</si>
  <si>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</si>
  <si>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</si>
  <si>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</si>
  <si>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</si>
  <si>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</si>
  <si>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</si>
  <si>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</si>
  <si>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</si>
  <si>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</si>
  <si>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</si>
  <si>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</si>
  <si>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</si>
  <si>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</si>
  <si>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</si>
  <si>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</si>
  <si>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</si>
  <si>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</si>
  <si>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</si>
  <si>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</si>
  <si>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</si>
  <si>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</si>
  <si>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</si>
  <si>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</si>
  <si>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</si>
  <si>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</si>
  <si>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</si>
  <si>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</si>
  <si>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</si>
  <si>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</si>
  <si>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</si>
  <si>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</si>
  <si>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</si>
  <si>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</si>
  <si>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</si>
  <si>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</si>
  <si>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</si>
  <si>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</si>
  <si>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</si>
  <si>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</si>
  <si>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</si>
  <si>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</si>
  <si>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</si>
  <si>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</si>
  <si>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</si>
  <si>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</si>
  <si>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</si>
  <si>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</si>
  <si>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</si>
  <si>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</si>
  <si>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</si>
  <si>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</si>
  <si>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</si>
  <si>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</si>
  <si>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</si>
  <si>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</si>
  <si>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</si>
  <si>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</si>
  <si>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</si>
  <si>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</si>
  <si>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</si>
  <si>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</si>
  <si>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</si>
  <si>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</si>
  <si>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</si>
  <si>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</si>
  <si>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</si>
  <si>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</si>
  <si>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</si>
  <si>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</si>
  <si>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</si>
  <si>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</si>
  <si>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</si>
  <si>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</si>
  <si>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</si>
  <si>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</si>
  <si>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</si>
  <si>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</si>
  <si>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</si>
  <si>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</si>
  <si>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</si>
  <si>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</si>
  <si>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</si>
  <si>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</si>
  <si>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</si>
  <si>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</si>
  <si>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</si>
  <si>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</si>
  <si>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</si>
  <si>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</si>
  <si>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</si>
  <si>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</si>
  <si>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</si>
  <si>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</si>
  <si>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</si>
  <si>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</si>
  <si>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</si>
  <si>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</si>
  <si>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</si>
  <si>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</si>
  <si>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</si>
  <si>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</si>
  <si>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</si>
  <si>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</si>
  <si>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</si>
  <si>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</si>
  <si>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</si>
  <si>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</si>
  <si>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</si>
  <si>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</si>
  <si>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</si>
  <si>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</si>
  <si>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</si>
  <si>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</si>
  <si>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</si>
  <si>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</si>
  <si>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</si>
  <si>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</si>
  <si>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</si>
  <si>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</si>
  <si>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</si>
  <si>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</si>
  <si>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</si>
  <si>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</si>
  <si>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</si>
  <si>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</si>
  <si>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</si>
  <si>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</si>
  <si>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</si>
  <si>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</si>
  <si>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</si>
  <si>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</si>
  <si>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</si>
  <si>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</si>
  <si>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</si>
  <si>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</si>
  <si>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</si>
  <si>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</si>
  <si>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</si>
  <si>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</si>
  <si>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</si>
  <si>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</si>
  <si>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</si>
  <si>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</si>
  <si>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</si>
  <si>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</si>
  <si>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</si>
  <si>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</si>
  <si>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</si>
  <si>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</si>
  <si>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</si>
  <si>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</si>
  <si>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</si>
  <si>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</si>
  <si>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</si>
  <si>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</si>
  <si>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</si>
  <si>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</si>
  <si>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</si>
  <si>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</si>
  <si>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</si>
  <si>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</si>
  <si>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</si>
  <si>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</si>
  <si>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</si>
  <si>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</si>
  <si>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</si>
  <si>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</si>
  <si>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</si>
  <si>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</si>
  <si>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</si>
  <si>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</si>
  <si>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</si>
  <si>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</si>
  <si>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</si>
  <si>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</si>
  <si>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</si>
  <si>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</si>
  <si>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</si>
  <si>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</si>
  <si>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</si>
  <si>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</si>
  <si>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</si>
  <si>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</si>
  <si>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</si>
  <si>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</si>
  <si>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</si>
  <si>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</si>
  <si>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</si>
  <si>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</si>
  <si>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</si>
  <si>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</si>
  <si>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</si>
  <si>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</si>
  <si>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</si>
  <si>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</si>
  <si>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</si>
  <si>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</si>
  <si>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</si>
  <si>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</si>
  <si>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</si>
  <si>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</si>
  <si>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</si>
  <si>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</si>
  <si>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</si>
  <si>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</si>
  <si>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</si>
  <si>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</si>
  <si>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</si>
  <si>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</si>
  <si>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</si>
  <si>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</si>
  <si>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</si>
  <si>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</si>
  <si>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</si>
  <si>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</si>
  <si>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</si>
  <si>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</si>
  <si>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</si>
  <si>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</si>
  <si>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</si>
  <si>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</si>
  <si>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</si>
  <si>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</si>
  <si>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</si>
  <si>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</si>
  <si>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</si>
  <si>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</si>
  <si>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</si>
  <si>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</si>
  <si>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</si>
  <si>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</si>
  <si>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</si>
  <si>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</si>
  <si>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</si>
  <si>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</si>
  <si>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</si>
  <si>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</si>
  <si>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</si>
  <si>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</si>
  <si>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</si>
  <si>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</si>
  <si>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</si>
  <si>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</si>
  <si>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</si>
  <si>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</si>
  <si>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</si>
  <si>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</si>
  <si>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</si>
  <si>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</si>
  <si>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</si>
  <si>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</si>
  <si>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</si>
  <si>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</si>
  <si>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</si>
  <si>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</si>
  <si>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</si>
  <si>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</si>
  <si>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</si>
  <si>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</si>
  <si>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</si>
  <si>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</si>
  <si>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</si>
  <si>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</si>
  <si>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</si>
  <si>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</si>
  <si>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</si>
  <si>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</si>
  <si>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</si>
  <si>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</si>
  <si>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</si>
  <si>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</si>
  <si>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</si>
  <si>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</si>
  <si>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</si>
  <si>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</si>
  <si>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</si>
  <si>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</si>
  <si>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</si>
  <si>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</si>
  <si>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</si>
  <si>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</si>
  <si>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</si>
  <si>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</si>
  <si>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</si>
  <si>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</si>
  <si>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</si>
  <si>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</si>
  <si>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</si>
  <si>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</si>
  <si>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</si>
  <si>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</si>
  <si>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</si>
  <si>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</si>
  <si>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</si>
  <si>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</si>
  <si>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</si>
  <si>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</si>
  <si>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</si>
  <si>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</si>
  <si>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</si>
  <si>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</si>
  <si>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</si>
  <si>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</si>
  <si>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</si>
  <si>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</si>
  <si>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</si>
  <si>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</si>
  <si>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</si>
  <si>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</si>
  <si>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</si>
  <si>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</si>
  <si>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</si>
  <si>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</si>
  <si>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</si>
  <si>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</si>
  <si>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</si>
  <si>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</si>
  <si>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</si>
  <si>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</si>
  <si>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</si>
  <si>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</si>
  <si>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</si>
  <si>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</si>
  <si>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</si>
  <si>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</si>
  <si>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</si>
  <si>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</si>
  <si>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</si>
  <si>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</si>
  <si>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</si>
  <si>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</si>
  <si>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</si>
  <si>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</si>
  <si>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</si>
  <si>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</si>
  <si>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</si>
  <si>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</si>
  <si>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</si>
  <si>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</si>
  <si>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</si>
  <si>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</si>
  <si>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</si>
  <si>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</si>
  <si>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</si>
  <si>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</si>
  <si>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</si>
  <si>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</si>
  <si>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</si>
  <si>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</si>
  <si>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</si>
  <si>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</si>
  <si>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</si>
  <si>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</si>
  <si>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</si>
  <si>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</si>
  <si>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</si>
  <si>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</si>
  <si>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</si>
  <si>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</si>
  <si>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</si>
  <si>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</si>
  <si>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</si>
  <si>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</si>
  <si>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</si>
  <si>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</si>
  <si>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</si>
  <si>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</si>
  <si>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</si>
  <si>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</si>
  <si>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</si>
  <si>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</si>
  <si>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</si>
  <si>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</si>
  <si>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</si>
  <si>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</si>
  <si>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</si>
  <si>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</si>
  <si>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</si>
  <si>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</si>
  <si>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</si>
  <si>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</si>
  <si>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</si>
  <si>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</si>
  <si>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</si>
  <si>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</si>
  <si>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</si>
  <si>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</si>
  <si>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</si>
  <si>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</si>
  <si>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</si>
  <si>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</si>
  <si>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</si>
  <si>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</si>
  <si>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</si>
  <si>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</si>
  <si>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</si>
  <si>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</si>
  <si>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</si>
  <si>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</si>
  <si>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</si>
  <si>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</si>
  <si>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</si>
  <si>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</si>
  <si>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</si>
  <si>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</si>
  <si>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</si>
  <si>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</si>
  <si>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</si>
  <si>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</si>
  <si>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</si>
  <si>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</si>
  <si>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</si>
  <si>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</si>
  <si>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</si>
  <si>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</si>
  <si>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</si>
  <si>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</si>
  <si>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</si>
  <si>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</si>
  <si>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</si>
  <si>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</si>
  <si>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</si>
  <si>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</si>
  <si>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</si>
  <si>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</si>
  <si>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</si>
  <si>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</si>
  <si>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</si>
  <si>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</si>
  <si>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</si>
  <si>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</si>
  <si>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</si>
  <si>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</si>
  <si>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</si>
  <si>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</si>
  <si>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</si>
  <si>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</si>
  <si>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</si>
  <si>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</si>
  <si>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</si>
  <si>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</si>
  <si>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</si>
  <si>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</si>
  <si>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</si>
  <si>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</si>
  <si>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</si>
  <si>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</si>
  <si>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</si>
  <si>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</si>
  <si>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</si>
  <si>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</si>
  <si>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</si>
  <si>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</si>
  <si>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</si>
  <si>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</si>
  <si>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</si>
  <si>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</si>
  <si>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</si>
  <si>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</si>
  <si>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</si>
  <si>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</si>
  <si>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</si>
  <si>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</si>
  <si>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</si>
  <si>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</si>
  <si>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</si>
  <si>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</si>
  <si>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</si>
  <si>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</si>
  <si>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</si>
  <si>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</si>
  <si>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</si>
  <si>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</si>
  <si>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</si>
  <si>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</si>
  <si>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</si>
  <si>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</si>
  <si>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</si>
  <si>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</si>
  <si>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</si>
  <si>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</si>
  <si>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</si>
  <si>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</si>
  <si>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</si>
  <si>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</si>
  <si>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</si>
  <si>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</si>
  <si>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</si>
  <si>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</si>
  <si>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</si>
  <si>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</si>
  <si>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</si>
  <si>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</si>
  <si>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</si>
  <si>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</si>
  <si>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</si>
  <si>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</si>
  <si>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</si>
  <si>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</si>
  <si>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</si>
  <si>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</si>
  <si>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</si>
  <si>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</si>
  <si>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</si>
  <si>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</si>
  <si>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</si>
  <si>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</si>
  <si>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</si>
  <si>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</si>
  <si>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</si>
  <si>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</si>
  <si>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</si>
  <si>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</si>
  <si>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</si>
  <si>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</si>
  <si>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</si>
  <si>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</si>
  <si>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</si>
  <si>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</si>
  <si>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</si>
  <si>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</si>
  <si>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</si>
  <si>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</si>
  <si>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</si>
  <si>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</si>
  <si>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</si>
  <si>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</si>
  <si>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</si>
  <si>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</si>
  <si>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</si>
  <si>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</si>
  <si>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</si>
  <si>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</si>
  <si>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</si>
  <si>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</si>
  <si>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</si>
  <si>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</si>
  <si>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</si>
  <si>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</si>
  <si>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</si>
  <si>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</si>
  <si>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</si>
  <si>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</si>
  <si>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</si>
  <si>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</si>
  <si>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</si>
  <si>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</si>
  <si>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</si>
  <si>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</si>
  <si>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</si>
  <si>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</si>
  <si>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</si>
  <si>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</si>
  <si>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</si>
  <si>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</si>
  <si>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</si>
  <si>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</si>
  <si>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</si>
  <si>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</si>
  <si>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</si>
  <si>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</si>
  <si>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</si>
  <si>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</si>
  <si>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</si>
  <si>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</si>
  <si>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</si>
  <si>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</si>
  <si>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</si>
  <si>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</si>
  <si>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</si>
  <si>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</si>
  <si>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</si>
  <si>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</si>
  <si>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</si>
  <si>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</si>
  <si>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</si>
  <si>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</si>
  <si>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</si>
  <si>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</si>
  <si>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</si>
  <si>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</si>
  <si>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</si>
  <si>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</si>
  <si>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</si>
  <si>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</si>
  <si>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</si>
  <si>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</si>
  <si>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</si>
  <si>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</si>
  <si>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</si>
  <si>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</si>
  <si>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</si>
  <si>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</si>
  <si>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</si>
  <si>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</si>
  <si>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</si>
  <si>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</si>
  <si>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</si>
  <si>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</si>
  <si>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</si>
  <si>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</si>
  <si>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</si>
  <si>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</si>
  <si>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</si>
  <si>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</si>
  <si>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</si>
  <si>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</si>
  <si>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</si>
  <si>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</si>
  <si>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</si>
  <si>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</si>
  <si>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</si>
  <si>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</si>
  <si>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</si>
  <si>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</si>
  <si>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</si>
  <si>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</si>
  <si>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</si>
  <si>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</si>
  <si>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</si>
  <si>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</si>
  <si>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</si>
  <si>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</si>
  <si>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</si>
  <si>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</si>
  <si>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</si>
  <si>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</si>
  <si>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</si>
  <si>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</si>
  <si>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</si>
  <si>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</si>
  <si>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</si>
  <si>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</si>
  <si>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</si>
  <si>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</si>
  <si>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</si>
  <si>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</si>
  <si>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</si>
  <si>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</si>
  <si>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</si>
  <si>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</si>
  <si>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</si>
  <si>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</si>
  <si>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</si>
  <si>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</si>
  <si>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</si>
  <si>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</si>
  <si>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</si>
  <si>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</si>
  <si>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</si>
  <si>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</si>
  <si>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</si>
  <si>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</si>
  <si>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</si>
  <si>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</si>
  <si>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</si>
  <si>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</si>
  <si>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</si>
  <si>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</si>
  <si>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</si>
  <si>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</si>
  <si>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</si>
  <si>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</si>
  <si>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</si>
  <si>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</si>
  <si>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</si>
  <si>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</si>
  <si>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</si>
  <si>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</si>
  <si>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</si>
  <si>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</si>
  <si>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</si>
  <si>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</si>
  <si>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</si>
  <si>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</si>
  <si>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</si>
  <si>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</si>
  <si>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</si>
  <si>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</si>
  <si>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</si>
  <si>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</si>
  <si>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</si>
  <si>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</si>
  <si>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</si>
  <si>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</si>
  <si>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</si>
  <si>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</si>
  <si>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</si>
  <si>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</si>
  <si>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</si>
  <si>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</si>
  <si>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</si>
  <si>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</si>
  <si>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</si>
  <si>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</si>
  <si>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</si>
  <si>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</si>
  <si>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</si>
  <si>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</si>
  <si>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</si>
  <si>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</si>
  <si>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</si>
  <si>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</si>
  <si>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</si>
  <si>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</si>
  <si>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</si>
  <si>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</si>
  <si>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</si>
  <si>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</si>
  <si>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</si>
  <si>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</si>
  <si>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</si>
  <si>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</si>
  <si>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</si>
  <si>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</si>
  <si>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</si>
  <si>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</si>
  <si>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</si>
  <si>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</si>
  <si>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</si>
  <si>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</si>
  <si>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</si>
  <si>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</si>
  <si>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</si>
  <si>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</si>
  <si>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</si>
  <si>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</si>
  <si>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</si>
  <si>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</si>
  <si>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</si>
  <si>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</si>
  <si>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</si>
  <si>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</si>
  <si>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</si>
  <si>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</si>
  <si>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</si>
  <si>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</si>
  <si>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</si>
  <si>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</si>
  <si>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</si>
  <si>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</si>
  <si>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</si>
  <si>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</si>
  <si>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</si>
  <si>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</si>
  <si>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</si>
  <si>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</si>
  <si>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</si>
  <si>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</si>
  <si>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</si>
  <si>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</si>
  <si>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</si>
  <si>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</si>
  <si>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</si>
  <si>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</si>
  <si>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</si>
  <si>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</si>
  <si>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</si>
  <si>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</si>
  <si>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</si>
  <si>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</si>
  <si>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</si>
  <si>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</si>
  <si>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</si>
  <si>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</si>
  <si>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</si>
  <si>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</si>
  <si>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</si>
  <si>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</si>
  <si>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</si>
  <si>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</si>
  <si>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</si>
  <si>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</si>
  <si>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</si>
  <si>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</si>
  <si>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</si>
  <si>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</si>
  <si>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</si>
  <si>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</si>
  <si>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</si>
  <si>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</si>
  <si>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</si>
  <si>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</si>
  <si>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</si>
  <si>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</si>
  <si>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</si>
  <si>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</si>
  <si>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</si>
  <si>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</si>
  <si>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</si>
  <si>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</si>
  <si>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</si>
  <si>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</si>
  <si>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</si>
  <si>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</si>
  <si>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</si>
  <si>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</si>
  <si>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</si>
  <si>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</si>
  <si>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</si>
  <si>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</si>
  <si>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</si>
  <si>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</si>
  <si>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</si>
  <si>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</si>
  <si>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</si>
  <si>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</si>
  <si>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</si>
  <si>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</si>
  <si>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</si>
  <si>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</si>
  <si>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</si>
  <si>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</si>
  <si>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</si>
  <si>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</si>
  <si>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</si>
  <si>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</si>
  <si>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</si>
  <si>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</si>
  <si>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</si>
  <si>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</si>
  <si>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</si>
  <si>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</si>
  <si>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</si>
  <si>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</si>
  <si>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</si>
  <si>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</si>
  <si>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</si>
  <si>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</si>
  <si>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</si>
  <si>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</si>
  <si>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</si>
  <si>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</si>
  <si>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</si>
  <si>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</si>
  <si>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</si>
  <si>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</si>
  <si>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</si>
  <si>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</si>
  <si>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</si>
  <si>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</si>
  <si>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</si>
  <si>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</si>
  <si>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</si>
  <si>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</si>
  <si>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</si>
  <si>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</si>
  <si>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</si>
  <si>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</si>
  <si>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</si>
  <si>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</si>
  <si>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</si>
  <si>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</si>
  <si>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</si>
  <si>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</si>
  <si>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</si>
  <si>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</si>
  <si>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</si>
  <si>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</si>
  <si>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</si>
  <si>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</si>
  <si>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</si>
  <si>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</si>
  <si>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</si>
  <si>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</si>
  <si>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</si>
  <si>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</si>
  <si>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</si>
  <si>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</si>
  <si>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</si>
  <si>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</si>
  <si>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</si>
  <si>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</si>
  <si>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</si>
  <si>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</si>
  <si>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</si>
  <si>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</si>
  <si>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</si>
  <si>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</si>
  <si>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</si>
  <si>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</si>
  <si>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</si>
  <si>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</si>
  <si>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</si>
  <si>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</si>
  <si>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</si>
  <si>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</si>
  <si>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</si>
  <si>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</si>
  <si>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</si>
  <si>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</si>
  <si>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</si>
  <si>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</si>
  <si>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</si>
  <si>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</si>
  <si>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</si>
  <si>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</si>
  <si>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</si>
  <si>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</si>
  <si>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</si>
  <si>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</si>
  <si>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</si>
  <si>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</si>
  <si>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</si>
  <si>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</si>
  <si>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</si>
  <si>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</si>
  <si>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</si>
  <si>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</si>
  <si>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</si>
  <si>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</si>
  <si>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</si>
  <si>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</si>
  <si>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</si>
  <si>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</si>
  <si>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</si>
  <si>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</si>
  <si>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</si>
  <si>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</si>
  <si>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</si>
  <si>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</si>
  <si>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</si>
  <si>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</si>
  <si>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</si>
  <si>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</si>
  <si>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</si>
  <si>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</si>
  <si>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</si>
  <si>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</si>
  <si>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</si>
  <si>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</si>
  <si>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</si>
  <si>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</si>
  <si>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</si>
  <si>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</si>
  <si>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</si>
  <si>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</si>
  <si>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</si>
  <si>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</si>
  <si>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</si>
  <si>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</si>
  <si>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</si>
  <si>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</si>
  <si>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</si>
  <si>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</si>
  <si>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</si>
  <si>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</si>
  <si>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</si>
  <si>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</si>
  <si>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</si>
  <si>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</si>
  <si>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</si>
  <si>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</si>
  <si>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</si>
  <si>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</si>
  <si>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</si>
  <si>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</si>
  <si>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</si>
  <si>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</si>
  <si>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</si>
  <si>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</si>
  <si>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</si>
  <si>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</si>
  <si>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</si>
  <si>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</si>
  <si>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</si>
  <si>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</si>
  <si>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</si>
  <si>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</si>
  <si>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</si>
  <si>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</si>
  <si>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</si>
  <si>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</si>
  <si>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</si>
  <si>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</si>
  <si>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</si>
  <si>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</si>
  <si>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</si>
  <si>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</si>
  <si>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</si>
  <si>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</si>
  <si>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</si>
  <si>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</si>
  <si>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</si>
  <si>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</si>
  <si>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</si>
  <si>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</si>
  <si>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</si>
  <si>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</si>
  <si>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</si>
  <si>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</si>
  <si>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</si>
  <si>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</si>
  <si>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</si>
  <si>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</si>
  <si>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</si>
  <si>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</si>
  <si>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</si>
  <si>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</si>
  <si>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</si>
  <si>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</si>
  <si>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</si>
  <si>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</si>
  <si>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</si>
  <si>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</si>
  <si>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</si>
  <si>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</si>
  <si>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</si>
  <si>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</si>
  <si>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</si>
  <si>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</si>
  <si>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</si>
  <si>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</si>
  <si>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</si>
  <si>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</si>
  <si>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</si>
  <si>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</si>
  <si>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</si>
  <si>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</si>
  <si>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</si>
  <si>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</si>
  <si>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</si>
  <si>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</si>
  <si>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</si>
  <si>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</si>
  <si>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</si>
  <si>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</si>
  <si>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</si>
  <si>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</si>
  <si>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</si>
  <si>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</si>
  <si>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</si>
  <si>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</si>
  <si>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</si>
  <si>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</si>
  <si>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</si>
  <si>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</si>
  <si>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</si>
  <si>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</si>
  <si>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</si>
  <si>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</si>
  <si>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</si>
  <si>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</si>
  <si>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</si>
  <si>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</si>
  <si>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</si>
  <si>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</si>
  <si>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</si>
  <si>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</si>
  <si>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</si>
  <si>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</si>
  <si>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</si>
  <si>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</si>
  <si>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</si>
  <si>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</si>
  <si>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</si>
  <si>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</si>
  <si>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</si>
  <si>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</si>
  <si>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</si>
  <si>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</si>
  <si>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</si>
  <si>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</si>
  <si>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</si>
  <si>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</si>
  <si>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</si>
  <si>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</si>
  <si>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</si>
  <si>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</si>
  <si>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</si>
  <si>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</si>
  <si>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</si>
  <si>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</si>
  <si>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</si>
  <si>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</si>
  <si>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</si>
  <si>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</si>
  <si>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</si>
  <si>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</si>
  <si>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</si>
  <si>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</si>
  <si>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</si>
  <si>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</si>
  <si>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</si>
  <si>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</si>
  <si>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</si>
  <si>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</si>
  <si>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</si>
  <si>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</si>
  <si>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</si>
  <si>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</si>
  <si>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</si>
  <si>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</si>
  <si>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</si>
  <si>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</si>
  <si>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</si>
  <si>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</si>
  <si>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</si>
  <si>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</si>
  <si>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</si>
  <si>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</si>
  <si>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</si>
  <si>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</si>
  <si>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</si>
  <si>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</si>
  <si>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</si>
  <si>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</si>
  <si>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</si>
  <si>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</si>
  <si>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</si>
  <si>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</si>
  <si>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</si>
  <si>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</si>
  <si>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</si>
  <si>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</si>
  <si>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</si>
  <si>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</si>
  <si>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</si>
  <si>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</si>
  <si>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</si>
  <si>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</si>
  <si>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</si>
  <si>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</si>
  <si>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</si>
  <si>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</si>
  <si>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</si>
  <si>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</si>
  <si>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</si>
  <si>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</si>
  <si>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</si>
  <si>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</si>
  <si>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</si>
  <si>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</si>
  <si>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</si>
  <si>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</si>
  <si>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</si>
  <si>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</si>
  <si>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</si>
  <si>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</si>
  <si>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</si>
  <si>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</si>
  <si>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</si>
  <si>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</si>
  <si>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</si>
  <si>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</si>
  <si>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</si>
  <si>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</si>
  <si>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</si>
  <si>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</si>
  <si>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</si>
  <si>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</si>
  <si>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</si>
  <si>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</si>
  <si>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</si>
  <si>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</si>
  <si>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</si>
  <si>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</si>
  <si>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</si>
  <si>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</si>
  <si>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</si>
  <si>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</si>
  <si>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</si>
  <si>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</si>
  <si>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</si>
  <si>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</si>
  <si>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</si>
  <si>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</si>
  <si>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</si>
  <si>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</si>
  <si>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</si>
  <si>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</si>
  <si>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</si>
  <si>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</si>
  <si>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</si>
  <si>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</si>
  <si>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</si>
  <si>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</si>
  <si>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</si>
  <si>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</si>
  <si>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</si>
  <si>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</si>
  <si>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</si>
  <si>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</si>
  <si>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</si>
  <si>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</si>
  <si>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</si>
  <si>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</si>
  <si>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</si>
  <si>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</si>
  <si>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</si>
  <si>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</si>
  <si>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</si>
  <si>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</si>
  <si>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</si>
  <si>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</si>
  <si>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</si>
  <si>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</si>
  <si>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</si>
  <si>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</si>
  <si>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</si>
  <si>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</si>
  <si>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</si>
  <si>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</si>
  <si>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</si>
  <si>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</si>
  <si>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</si>
  <si>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</si>
  <si>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</si>
  <si>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</si>
  <si>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</si>
  <si>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</si>
  <si>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</si>
  <si>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</si>
  <si>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</si>
  <si>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</si>
  <si>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</si>
  <si>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</si>
  <si>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</si>
  <si>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</si>
  <si>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</si>
  <si>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</si>
  <si>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</si>
  <si>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</si>
  <si>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</si>
  <si>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</si>
  <si>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</si>
  <si>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</si>
  <si>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</si>
  <si>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</si>
  <si>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</si>
  <si>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</si>
  <si>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</si>
  <si>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</si>
  <si>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</si>
  <si>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</si>
  <si>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</si>
  <si>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</si>
  <si>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</si>
  <si>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</si>
  <si>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</si>
  <si>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</si>
  <si>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</si>
  <si>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</si>
  <si>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</si>
  <si>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</si>
  <si>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</si>
  <si>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</si>
  <si>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</si>
  <si>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</si>
  <si>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</si>
  <si>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</si>
  <si>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</si>
  <si>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</si>
  <si>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</si>
  <si>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</si>
  <si>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</si>
  <si>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</si>
  <si>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</si>
  <si>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</si>
  <si>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</si>
  <si>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</si>
  <si>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</si>
  <si>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</si>
  <si>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</si>
  <si>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</si>
  <si>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</si>
  <si>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</si>
  <si>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</si>
  <si>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</si>
  <si>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</si>
  <si>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</si>
  <si>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</si>
  <si>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</si>
  <si>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</si>
  <si>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</si>
  <si>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</si>
  <si>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</si>
  <si>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</si>
  <si>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</si>
  <si>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</si>
  <si>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</si>
  <si>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</si>
  <si>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</si>
  <si>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</si>
  <si>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</si>
  <si>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</si>
  <si>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</si>
  <si>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</si>
  <si>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</si>
  <si>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</si>
  <si>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</si>
  <si>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</si>
  <si>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</si>
  <si>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</si>
  <si>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</si>
  <si>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</si>
  <si>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</si>
  <si>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</si>
  <si>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</si>
  <si>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</si>
  <si>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</si>
  <si>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</si>
  <si>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</si>
  <si>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</si>
  <si>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</si>
  <si>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</si>
  <si>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</si>
  <si>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</si>
  <si>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</si>
  <si>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</si>
  <si>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</si>
  <si>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</si>
  <si>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</si>
  <si>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</si>
  <si>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</si>
  <si>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</si>
  <si>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</si>
  <si>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</si>
  <si>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</si>
  <si>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</si>
  <si>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</si>
  <si>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</si>
  <si>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</si>
  <si>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</si>
  <si>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</si>
  <si>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</si>
  <si>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</si>
  <si>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</si>
  <si>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</si>
  <si>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</si>
  <si>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</si>
  <si>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</si>
  <si>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</si>
  <si>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</si>
  <si>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</si>
  <si>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</si>
  <si>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</si>
  <si>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</si>
  <si>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</si>
  <si>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</si>
  <si>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</si>
  <si>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</si>
  <si>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</si>
  <si>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</si>
  <si>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</si>
  <si>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</si>
  <si>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</si>
  <si>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</si>
  <si>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</si>
  <si>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</si>
  <si>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</si>
  <si>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</si>
  <si>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</si>
  <si>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</si>
  <si>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</si>
  <si>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</si>
  <si>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</si>
  <si>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</si>
  <si>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</si>
  <si>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</si>
  <si>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</si>
  <si>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</si>
  <si>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</si>
  <si>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</si>
  <si>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</si>
  <si>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</si>
  <si>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</si>
  <si>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</si>
  <si>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</si>
  <si>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</si>
  <si>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</si>
  <si>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</si>
  <si>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</si>
  <si>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</si>
  <si>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</si>
  <si>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</si>
  <si>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</si>
  <si>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</si>
  <si>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</si>
  <si>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</si>
  <si>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</si>
  <si>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</si>
  <si>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</si>
  <si>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</si>
  <si>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</si>
  <si>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</si>
  <si>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</si>
  <si>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</si>
  <si>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</si>
  <si>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</si>
  <si>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</si>
  <si>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</si>
  <si>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</si>
  <si>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</si>
  <si>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</si>
  <si>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</si>
  <si>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</si>
  <si>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</si>
  <si>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</si>
  <si>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</si>
  <si>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</si>
  <si>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</si>
  <si>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</si>
  <si>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</si>
  <si>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</si>
  <si>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</si>
  <si>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</si>
  <si>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</si>
  <si>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</si>
  <si>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</si>
  <si>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</si>
  <si>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</si>
  <si>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</si>
  <si>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</si>
  <si>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</si>
  <si>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</si>
  <si>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</si>
  <si>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</si>
  <si>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</si>
  <si>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</si>
  <si>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</si>
  <si>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</si>
  <si>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</si>
  <si>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</si>
  <si>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</si>
  <si>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</si>
  <si>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</si>
  <si>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</si>
  <si>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</si>
  <si>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</si>
  <si>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</si>
  <si>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</si>
  <si>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</si>
  <si>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</si>
  <si>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</si>
  <si>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</si>
  <si>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</si>
  <si>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</si>
  <si>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</si>
  <si>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</si>
  <si>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</si>
  <si>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</si>
  <si>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</si>
  <si>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</si>
  <si>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</si>
  <si>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</si>
  <si>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</si>
  <si>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</si>
  <si>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</si>
  <si>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</si>
  <si>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</si>
  <si>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</si>
  <si>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</si>
  <si>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</si>
  <si>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</si>
  <si>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</si>
  <si>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</si>
  <si>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</si>
  <si>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</si>
  <si>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</si>
  <si>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</si>
  <si>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</si>
  <si>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</si>
  <si>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</si>
  <si>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</si>
  <si>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</si>
  <si>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</si>
  <si>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</si>
  <si>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</si>
  <si>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</si>
  <si>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</si>
  <si>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</si>
  <si>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</si>
  <si>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</si>
  <si>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</si>
  <si>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</si>
  <si>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</si>
  <si>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</si>
  <si>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</si>
  <si>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</si>
  <si>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</si>
  <si>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</si>
  <si>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</si>
  <si>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</si>
  <si>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</si>
  <si>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</si>
  <si>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</si>
  <si>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</si>
  <si>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</si>
  <si>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</si>
  <si>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</si>
  <si>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</si>
  <si>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</si>
  <si>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</si>
  <si>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</si>
  <si>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</si>
  <si>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</si>
  <si>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</si>
  <si>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</si>
  <si>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</si>
  <si>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</si>
  <si>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</si>
  <si>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</si>
  <si>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</si>
  <si>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</si>
  <si>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</si>
  <si>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</si>
  <si>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</si>
  <si>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</si>
  <si>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</si>
  <si>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</si>
  <si>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</si>
  <si>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</si>
  <si>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</si>
  <si>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</si>
  <si>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</si>
  <si>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</si>
  <si>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</si>
  <si>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</si>
  <si>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</si>
  <si>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</si>
  <si>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</si>
  <si>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</si>
  <si>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</si>
  <si>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</si>
  <si>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</si>
  <si>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</si>
  <si>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</si>
  <si>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</si>
  <si>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</si>
  <si>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</si>
  <si>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</si>
  <si>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</si>
  <si>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</si>
  <si>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</si>
  <si>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</si>
  <si>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</si>
  <si>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</si>
  <si>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</si>
  <si>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</si>
  <si>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</si>
  <si>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</si>
  <si>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</si>
  <si>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</si>
  <si>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</si>
  <si>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</si>
  <si>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</si>
  <si>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</si>
  <si>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</si>
  <si>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</si>
  <si>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</si>
  <si>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</si>
  <si>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</si>
  <si>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</si>
  <si>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</si>
  <si>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</si>
  <si>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</si>
  <si>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</si>
  <si>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</si>
  <si>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</si>
  <si>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</si>
  <si>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</si>
  <si>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</si>
  <si>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</si>
  <si>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</si>
  <si>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</si>
  <si>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</si>
  <si>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</si>
  <si>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</si>
  <si>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</si>
  <si>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</si>
  <si>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</si>
  <si>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</si>
  <si>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</si>
  <si>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</si>
  <si>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</si>
  <si>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</si>
  <si>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</si>
  <si>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</si>
  <si>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</si>
  <si>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</si>
  <si>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</si>
  <si>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</si>
  <si>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</si>
  <si>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</si>
  <si>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</si>
  <si>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</si>
  <si>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</si>
  <si>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</si>
  <si>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</si>
  <si>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</si>
  <si>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</si>
  <si>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</si>
  <si>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</si>
  <si>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</si>
  <si>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</si>
  <si>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</si>
  <si>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</si>
  <si>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</si>
  <si>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</si>
  <si>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</si>
  <si>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</si>
  <si>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</si>
  <si>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</si>
  <si>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</si>
  <si>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</si>
  <si>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</si>
  <si>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</si>
  <si>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</si>
  <si>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</si>
  <si>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</si>
  <si>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</si>
  <si>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</si>
  <si>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</si>
  <si>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</si>
  <si>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</si>
  <si>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</si>
  <si>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</si>
  <si>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</si>
  <si>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</si>
  <si>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</si>
  <si>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</si>
  <si>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</si>
  <si>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</si>
  <si>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</si>
  <si>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</si>
  <si>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</si>
  <si>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</si>
  <si>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</si>
  <si>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</si>
  <si>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</si>
  <si>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</si>
  <si>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</si>
  <si>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</si>
  <si>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</si>
  <si>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</si>
  <si>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</si>
  <si>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</si>
  <si>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</si>
  <si>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</si>
  <si>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</si>
  <si>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</si>
  <si>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</si>
  <si>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</si>
  <si>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</si>
  <si>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</si>
  <si>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</si>
  <si>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</si>
  <si>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</si>
  <si>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</si>
  <si>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</si>
  <si>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</si>
  <si>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</si>
  <si>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</si>
  <si>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</si>
  <si>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</si>
  <si>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</si>
  <si>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</si>
  <si>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</si>
  <si>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</si>
  <si>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</si>
  <si>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</si>
  <si>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</si>
  <si>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</si>
  <si>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</si>
  <si>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</si>
  <si>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</si>
  <si>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</si>
  <si>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</si>
  <si>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</si>
  <si>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</si>
  <si>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</si>
  <si>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</si>
  <si>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</si>
  <si>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</si>
  <si>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</si>
  <si>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</si>
  <si>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</si>
  <si>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</si>
  <si>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</si>
  <si>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</si>
  <si>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</si>
  <si>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</si>
  <si>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</si>
  <si>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</si>
  <si>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</si>
  <si>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</si>
  <si>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</si>
  <si>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</si>
  <si>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</si>
  <si>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</si>
  <si>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</si>
  <si>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</si>
  <si>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</si>
  <si>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</si>
  <si>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</si>
  <si>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</si>
  <si>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</si>
  <si>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</si>
  <si>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</si>
  <si>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</si>
  <si>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</si>
  <si>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</si>
  <si>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</si>
  <si>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</si>
  <si>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</si>
  <si>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</si>
  <si>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</si>
  <si>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</si>
  <si>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</si>
  <si>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</si>
  <si>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</si>
  <si>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</si>
  <si>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</si>
  <si>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</si>
  <si>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</si>
  <si>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</si>
  <si>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</si>
  <si>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</si>
  <si>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</si>
  <si>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</si>
  <si>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</si>
  <si>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</si>
  <si>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</si>
  <si>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</si>
  <si>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</si>
  <si>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</si>
  <si>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</si>
  <si>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</si>
  <si>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</si>
  <si>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</si>
  <si>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</si>
  <si>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</si>
  <si>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</si>
  <si>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</si>
  <si>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</si>
  <si>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</si>
  <si>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</si>
  <si>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</si>
  <si>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</si>
  <si>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</si>
  <si>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</si>
  <si>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</si>
  <si>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</si>
  <si>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</si>
  <si>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</si>
  <si>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</si>
  <si>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</si>
  <si>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</si>
  <si>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</si>
  <si>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</si>
  <si>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</si>
  <si>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</si>
  <si>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</si>
  <si>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</si>
  <si>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</si>
  <si>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</si>
  <si>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</si>
  <si>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</si>
  <si>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</si>
  <si>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</si>
  <si>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</si>
  <si>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</si>
  <si>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</si>
  <si>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</si>
  <si>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</si>
  <si>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</si>
  <si>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</si>
  <si>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</si>
  <si>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</si>
  <si>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</si>
  <si>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</si>
  <si>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</si>
  <si>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</si>
  <si>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</si>
  <si>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</si>
  <si>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</si>
  <si>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</si>
  <si>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</si>
  <si>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</si>
  <si>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</si>
  <si>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</si>
  <si>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</si>
  <si>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</si>
  <si>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</si>
  <si>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</si>
  <si>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</si>
  <si>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</si>
  <si>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</si>
  <si>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</si>
  <si>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</si>
  <si>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</si>
  <si>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</si>
  <si>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</si>
  <si>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</si>
  <si>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</si>
  <si>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</si>
  <si>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</si>
  <si>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</si>
  <si>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</si>
  <si>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</si>
  <si>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</si>
  <si>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</si>
  <si>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</si>
  <si>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</si>
  <si>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</si>
  <si>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</si>
  <si>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</si>
  <si>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</si>
  <si>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</si>
  <si>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</si>
  <si>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</si>
  <si>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</si>
  <si>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</si>
  <si>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</si>
  <si>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</si>
  <si>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</si>
  <si>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</si>
  <si>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</si>
  <si>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</si>
  <si>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</si>
  <si>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</si>
  <si>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</si>
  <si>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</si>
  <si>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</si>
  <si>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</si>
  <si>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</si>
  <si>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</si>
  <si>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</si>
  <si>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</si>
  <si>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</si>
  <si>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</si>
  <si>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</si>
  <si>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</si>
  <si>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</si>
  <si>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</si>
  <si>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</si>
  <si>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</si>
  <si>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</si>
  <si>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</si>
  <si>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</si>
  <si>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</si>
  <si>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</si>
  <si>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</si>
  <si>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</si>
  <si>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</si>
  <si>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</si>
  <si>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</si>
  <si>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</si>
  <si>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</si>
  <si>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</si>
  <si>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</si>
  <si>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</si>
  <si>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</si>
  <si>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</si>
  <si>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</si>
  <si>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</si>
  <si>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</si>
  <si>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</si>
  <si>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</si>
  <si>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</si>
  <si>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</si>
  <si>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</si>
  <si>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</si>
  <si>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</si>
  <si>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</si>
  <si>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</si>
  <si>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</si>
  <si>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</si>
  <si>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</si>
  <si>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</si>
  <si>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</si>
  <si>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</si>
  <si>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</si>
  <si>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</si>
  <si>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</si>
  <si>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</si>
  <si>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</si>
  <si>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</si>
  <si>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</si>
  <si>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</si>
  <si>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</si>
  <si>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</si>
  <si>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</si>
  <si>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</si>
  <si>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</si>
  <si>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</si>
  <si>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</si>
  <si>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</si>
  <si>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</si>
  <si>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</si>
  <si>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</si>
  <si>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</si>
  <si>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</si>
  <si>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</si>
  <si>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</si>
  <si>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</si>
  <si>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</si>
  <si>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</si>
  <si>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</si>
  <si>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</si>
  <si>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</si>
  <si>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</si>
  <si>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</si>
  <si>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</si>
  <si>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</si>
  <si>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</si>
  <si>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</si>
  <si>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</si>
  <si>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</si>
  <si>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</si>
  <si>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</si>
  <si>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</si>
  <si>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</si>
  <si>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</si>
  <si>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</si>
  <si>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</si>
  <si>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</si>
  <si>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</si>
  <si>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</si>
  <si>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</si>
  <si>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</si>
  <si>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</si>
  <si>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</si>
  <si>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</si>
  <si>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</si>
  <si>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</si>
  <si>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</si>
  <si>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</si>
  <si>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</si>
  <si>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</si>
  <si>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</si>
  <si>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</si>
  <si>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</si>
  <si>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</si>
  <si>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</si>
  <si>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</si>
  <si>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</si>
  <si>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</si>
  <si>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</si>
  <si>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</si>
  <si>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</si>
  <si>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</si>
  <si>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</si>
  <si>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</si>
  <si>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</si>
  <si>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</si>
  <si>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</si>
  <si>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</si>
  <si>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</si>
  <si>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</si>
  <si>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</si>
  <si>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</si>
  <si>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</si>
  <si>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</si>
  <si>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</si>
  <si>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</si>
  <si>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</si>
  <si>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</si>
  <si>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</si>
  <si>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</si>
  <si>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</si>
  <si>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</si>
  <si>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</si>
  <si>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</si>
  <si>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</si>
  <si>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</si>
  <si>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</si>
  <si>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</si>
  <si>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</si>
  <si>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</si>
  <si>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</si>
  <si>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</si>
  <si>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</si>
  <si>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</si>
  <si>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</si>
  <si>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</si>
  <si>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</si>
  <si>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</si>
  <si>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</si>
  <si>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</si>
  <si>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</si>
  <si>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</si>
  <si>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</si>
  <si>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</si>
  <si>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</si>
  <si>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</si>
  <si>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</si>
  <si>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</si>
  <si>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</si>
  <si>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</si>
  <si>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</si>
  <si>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</si>
  <si>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</si>
  <si>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</si>
  <si>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</si>
  <si>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</si>
  <si>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</si>
  <si>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</si>
  <si>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</si>
  <si>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</si>
  <si>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</si>
  <si>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</si>
  <si>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</si>
  <si>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</si>
  <si>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</si>
  <si>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</si>
  <si>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</si>
  <si>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</si>
  <si>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</si>
  <si>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</si>
  <si>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</si>
  <si>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</si>
  <si>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</si>
  <si>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</si>
  <si>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</si>
  <si>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</si>
  <si>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</si>
  <si>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</si>
  <si>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</si>
  <si>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</si>
  <si>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</si>
  <si>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</si>
  <si>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</si>
  <si>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</si>
  <si>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</si>
  <si>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</si>
  <si>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</si>
  <si>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</si>
  <si>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</si>
  <si>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</si>
  <si>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</si>
  <si>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</si>
  <si>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</si>
  <si>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</si>
  <si>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</si>
  <si>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</si>
  <si>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</si>
  <si>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</si>
  <si>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</si>
  <si>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</si>
  <si>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</si>
  <si>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</si>
  <si>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</si>
  <si>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</si>
  <si>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</si>
  <si>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</si>
  <si>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</si>
  <si>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</si>
  <si>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</si>
  <si>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</si>
  <si>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</si>
  <si>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</si>
  <si>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</si>
  <si>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</si>
  <si>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</si>
  <si>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</si>
  <si>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</si>
  <si>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</si>
  <si>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</si>
  <si>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</si>
  <si>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</si>
  <si>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</si>
  <si>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</si>
  <si>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</si>
  <si>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</si>
  <si>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</si>
  <si>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</si>
  <si>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</si>
  <si>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</si>
  <si>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</si>
  <si>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</si>
  <si>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</si>
  <si>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</si>
  <si>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</si>
  <si>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</si>
  <si>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</si>
  <si>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</si>
  <si>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</si>
  <si>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</si>
  <si>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</si>
  <si>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</si>
  <si>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</si>
  <si>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</si>
  <si>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</si>
  <si>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</si>
  <si>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</si>
  <si>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</si>
  <si>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</si>
  <si>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</si>
  <si>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</si>
  <si>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</si>
  <si>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</si>
  <si>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</si>
  <si>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</si>
  <si>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</si>
  <si>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</si>
  <si>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</si>
  <si>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</si>
  <si>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</si>
  <si>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</si>
  <si>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</si>
  <si>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</si>
  <si>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</si>
  <si>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</si>
  <si>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</si>
  <si>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</si>
  <si>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</si>
  <si>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</si>
  <si>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</si>
  <si>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</si>
  <si>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</si>
  <si>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</si>
  <si>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</si>
  <si>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</si>
  <si>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</si>
  <si>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</si>
  <si>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</si>
  <si>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</si>
  <si>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</si>
  <si>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</si>
  <si>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</si>
  <si>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</si>
  <si>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</si>
  <si>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</si>
  <si>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</si>
  <si>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</si>
  <si>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</si>
  <si>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</si>
  <si>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</si>
  <si>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</si>
  <si>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</si>
  <si>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</si>
  <si>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</si>
  <si>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</si>
  <si>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</si>
  <si>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</si>
  <si>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</si>
  <si>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</si>
  <si>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</si>
  <si>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</si>
  <si>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</si>
  <si>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</si>
  <si>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</si>
  <si>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</si>
  <si>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</si>
  <si>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</si>
  <si>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</si>
  <si>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</si>
  <si>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</si>
  <si>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</si>
  <si>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</si>
  <si>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</si>
  <si>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</si>
  <si>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</si>
  <si>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</si>
  <si>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</si>
  <si>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</si>
  <si>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</si>
  <si>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</si>
  <si>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</si>
  <si>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</si>
  <si>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</si>
  <si>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</si>
  <si>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</si>
  <si>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</si>
  <si>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</si>
  <si>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</si>
  <si>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</si>
  <si>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</si>
  <si>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</si>
  <si>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</si>
  <si>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</si>
  <si>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</si>
  <si>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</si>
  <si>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</si>
  <si>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</si>
  <si>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</si>
  <si>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</si>
  <si>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</si>
  <si>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</si>
  <si>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</si>
  <si>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</si>
  <si>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</si>
  <si>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</si>
  <si>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</si>
  <si>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</si>
  <si>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</si>
  <si>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</si>
  <si>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</si>
  <si>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</si>
  <si>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</si>
  <si>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</si>
  <si>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</si>
  <si>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</si>
  <si>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</si>
  <si>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</si>
  <si>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</si>
  <si>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</si>
  <si>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</si>
  <si>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</si>
  <si>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</si>
  <si>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</si>
  <si>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</si>
  <si>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</si>
  <si>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</si>
  <si>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</si>
  <si>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</si>
  <si>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</si>
  <si>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</si>
  <si>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</si>
  <si>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</si>
  <si>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</si>
  <si>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</si>
  <si>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</si>
  <si>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</si>
  <si>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</si>
  <si>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</si>
  <si>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</si>
  <si>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</si>
  <si>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</si>
  <si>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</si>
  <si>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</si>
  <si>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</si>
  <si>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</si>
  <si>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</si>
  <si>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</si>
  <si>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</si>
  <si>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</si>
  <si>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</si>
  <si>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</si>
  <si>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</si>
  <si>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</si>
  <si>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</si>
  <si>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</si>
  <si>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</si>
  <si>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</si>
  <si>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</si>
  <si>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</si>
  <si>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</si>
  <si>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</si>
  <si>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</si>
  <si>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</si>
  <si>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</si>
  <si>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</si>
  <si>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</si>
  <si>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</si>
  <si>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</si>
  <si>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</si>
  <si>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</si>
  <si>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</si>
  <si>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</si>
  <si>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</si>
  <si>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</si>
  <si>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</si>
  <si>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</si>
  <si>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</si>
  <si>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</si>
  <si>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</si>
  <si>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</si>
  <si>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</si>
  <si>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</si>
  <si>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</si>
  <si>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</si>
  <si>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</si>
  <si>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</si>
  <si>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</si>
  <si>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</si>
  <si>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</si>
  <si>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</si>
  <si>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</si>
  <si>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</si>
  <si>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</si>
  <si>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</si>
  <si>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</si>
  <si>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</si>
  <si>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</si>
  <si>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</si>
  <si>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</si>
  <si>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</si>
  <si>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</si>
  <si>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</si>
  <si>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</si>
  <si>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</si>
  <si>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</si>
  <si>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</si>
  <si>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</si>
  <si>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</si>
  <si>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</si>
  <si>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</si>
  <si>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</si>
  <si>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</si>
  <si>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</si>
  <si>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</si>
  <si>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</si>
  <si>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</si>
  <si>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</si>
  <si>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</si>
  <si>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</si>
  <si>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</si>
  <si>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</si>
  <si>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</si>
  <si>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</si>
  <si>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</si>
  <si>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</si>
  <si>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</si>
  <si>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</si>
  <si>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</si>
  <si>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</si>
  <si>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</si>
  <si>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</si>
  <si>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</si>
  <si>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</si>
  <si>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</si>
  <si>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</si>
  <si>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</si>
  <si>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</si>
  <si>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</si>
  <si>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</si>
  <si>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</si>
  <si>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</si>
  <si>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</si>
  <si>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</si>
  <si>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</si>
  <si>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</si>
  <si>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</si>
  <si>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</si>
  <si>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</si>
  <si>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</si>
  <si>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</si>
  <si>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</si>
  <si>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</si>
  <si>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</si>
  <si>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</si>
  <si>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</si>
  <si>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</si>
  <si>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</si>
  <si>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</si>
  <si>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</si>
  <si>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</si>
  <si>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</si>
  <si>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</si>
  <si>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</si>
  <si>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</si>
  <si>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</si>
  <si>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</si>
  <si>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</si>
  <si>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</si>
  <si>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</si>
  <si>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</si>
  <si>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</si>
  <si>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</si>
  <si>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</si>
  <si>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</si>
  <si>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</si>
  <si>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</si>
  <si>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</si>
  <si>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</si>
  <si>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</si>
  <si>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</si>
  <si>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</si>
  <si>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</si>
  <si>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</si>
  <si>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</si>
  <si>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</si>
  <si>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</si>
  <si>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</si>
  <si>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</si>
  <si>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</si>
  <si>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</si>
  <si>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</si>
  <si>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</si>
  <si>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</si>
  <si>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</si>
  <si>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</si>
  <si>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</si>
  <si>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</si>
  <si>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</si>
  <si>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</si>
  <si>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</si>
  <si>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</si>
  <si>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</si>
  <si>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</si>
  <si>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</si>
  <si>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</si>
  <si>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</si>
  <si>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</si>
  <si>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</si>
  <si>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</si>
  <si>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</si>
  <si>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</si>
  <si>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</si>
  <si>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</si>
  <si>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</si>
  <si>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</si>
  <si>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</si>
  <si>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</si>
  <si>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</si>
  <si>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</si>
  <si>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</si>
  <si>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</si>
  <si>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</si>
  <si>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</si>
  <si>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</si>
  <si>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</si>
  <si>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</si>
  <si>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</si>
  <si>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</si>
  <si>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</si>
  <si>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</si>
  <si>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</si>
  <si>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</si>
  <si>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</si>
  <si>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</si>
  <si>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</si>
  <si>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</si>
  <si>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</si>
  <si>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</si>
  <si>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</si>
  <si>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</si>
  <si>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</si>
  <si>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</si>
  <si>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</si>
  <si>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</si>
  <si>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</si>
  <si>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</si>
  <si>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</si>
  <si>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</si>
  <si>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</si>
  <si>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</si>
  <si>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</si>
  <si>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</si>
  <si>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</si>
  <si>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</si>
  <si>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</si>
  <si>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</si>
  <si>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</si>
  <si>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</si>
  <si>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</si>
  <si>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</si>
  <si>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</si>
  <si>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</si>
  <si>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</si>
  <si>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</si>
  <si>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</si>
  <si>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</si>
  <si>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</si>
  <si>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</si>
  <si>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</si>
  <si>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</si>
  <si>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</si>
  <si>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</si>
  <si>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</si>
  <si>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</si>
  <si>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</si>
  <si>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</si>
  <si>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</si>
  <si>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</si>
  <si>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</si>
  <si>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</si>
  <si>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</si>
  <si>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</si>
  <si>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</si>
  <si>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</si>
  <si>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</si>
  <si>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</si>
  <si>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</si>
  <si>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</si>
  <si>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</si>
  <si>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</si>
  <si>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</si>
  <si>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</si>
  <si>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</si>
  <si>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</si>
  <si>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</si>
  <si>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</si>
  <si>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</si>
  <si>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</si>
  <si>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</si>
  <si>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</si>
  <si>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</si>
  <si>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</si>
  <si>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</si>
  <si>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</si>
  <si>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</si>
  <si>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</si>
  <si>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</si>
  <si>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</si>
  <si>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</si>
  <si>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</si>
  <si>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</si>
  <si>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</si>
  <si>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</si>
  <si>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</si>
  <si>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</si>
  <si>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</si>
  <si>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</si>
  <si>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</si>
  <si>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</si>
  <si>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</si>
  <si>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</si>
  <si>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</si>
  <si>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</si>
  <si>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</si>
  <si>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</si>
  <si>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</si>
  <si>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</si>
  <si>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</si>
  <si>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</si>
  <si>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</si>
  <si>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</si>
  <si>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</si>
  <si>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</si>
  <si>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</si>
  <si>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</si>
  <si>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</si>
  <si>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</si>
  <si>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</si>
  <si>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</si>
  <si>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</si>
  <si>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</si>
  <si>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</si>
  <si>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</si>
  <si>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</si>
  <si>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</si>
  <si>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</si>
  <si>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</si>
  <si>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</si>
  <si>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</si>
  <si>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</si>
  <si>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</si>
  <si>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</si>
  <si>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</si>
  <si>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</si>
  <si>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</si>
  <si>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</si>
  <si>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</si>
  <si>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</si>
  <si>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</si>
  <si>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</si>
  <si>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</si>
  <si>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</si>
  <si>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</si>
  <si>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</si>
  <si>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</si>
  <si>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</si>
  <si>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</si>
  <si>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</si>
  <si>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</si>
  <si>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</si>
  <si>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</si>
  <si>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</si>
  <si>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</si>
  <si>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</si>
  <si>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</si>
  <si>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</si>
  <si>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</si>
  <si>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</si>
  <si>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</si>
  <si>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</si>
  <si>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</si>
  <si>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</si>
  <si>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</si>
  <si>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</si>
  <si>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</si>
  <si>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</si>
  <si>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</si>
  <si>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</si>
  <si>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</si>
  <si>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</si>
  <si>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</si>
  <si>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</si>
  <si>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</si>
  <si>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</si>
  <si>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</si>
  <si>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</si>
  <si>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</si>
  <si>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</si>
  <si>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</si>
  <si>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</si>
  <si>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</si>
  <si>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</si>
  <si>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</si>
  <si>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</si>
  <si>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</si>
  <si>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</si>
  <si>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</si>
  <si>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</si>
  <si>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</si>
  <si>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</si>
  <si>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</si>
  <si>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</si>
  <si>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</si>
  <si>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</si>
  <si>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</si>
  <si>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</si>
  <si>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</si>
  <si>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</si>
  <si>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</si>
  <si>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</si>
  <si>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</si>
  <si>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</si>
  <si>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</si>
  <si>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</si>
  <si>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</si>
  <si>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</si>
  <si>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</si>
  <si>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</si>
  <si>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</si>
  <si>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</si>
  <si>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</si>
  <si>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</si>
  <si>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</si>
  <si>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</si>
  <si>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</si>
  <si>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</si>
  <si>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</si>
  <si>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</si>
  <si>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</si>
  <si>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</si>
  <si>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</si>
  <si>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</si>
  <si>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</si>
  <si>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</si>
  <si>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</si>
  <si>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</si>
  <si>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</si>
  <si>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</si>
  <si>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</si>
  <si>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</si>
  <si>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</si>
  <si>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</si>
  <si>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</si>
  <si>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</si>
  <si>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</si>
  <si>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</si>
  <si>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</si>
  <si>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</si>
  <si>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</si>
  <si>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</si>
  <si>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</si>
  <si>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</si>
  <si>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</si>
  <si>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</si>
  <si>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</si>
  <si>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</si>
  <si>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</si>
  <si>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</si>
  <si>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</si>
  <si>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</si>
  <si>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</si>
  <si>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</si>
  <si>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</si>
  <si>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</si>
  <si>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</si>
  <si>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</si>
  <si>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</si>
  <si>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</si>
  <si>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</si>
  <si>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</si>
  <si>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</si>
  <si>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</si>
  <si>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</si>
  <si>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</si>
  <si>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</si>
  <si>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</si>
  <si>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</si>
  <si>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</si>
  <si>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</si>
  <si>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</si>
  <si>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</si>
  <si>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</si>
  <si>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</si>
  <si>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</si>
  <si>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</si>
  <si>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</si>
  <si>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</si>
  <si>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</si>
  <si>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</si>
  <si>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</si>
  <si>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</si>
  <si>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</si>
  <si>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</si>
  <si>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</si>
  <si>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</si>
  <si>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</si>
  <si>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</si>
  <si>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</si>
  <si>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</si>
  <si>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</si>
  <si>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</si>
  <si>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</si>
  <si>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</si>
  <si>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</si>
  <si>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</si>
  <si>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</si>
  <si>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</si>
  <si>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</si>
  <si>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</si>
  <si>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</si>
  <si>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</si>
  <si>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</si>
  <si>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</si>
  <si>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</si>
  <si>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</si>
  <si>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</si>
  <si>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</si>
  <si>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</si>
  <si>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</si>
  <si>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</si>
  <si>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</si>
  <si>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</si>
  <si>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</si>
  <si>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</si>
  <si>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</si>
  <si>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</si>
  <si>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</si>
  <si>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</si>
  <si>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</si>
  <si>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</si>
  <si>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</si>
  <si>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</si>
  <si>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</si>
  <si>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</si>
  <si>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</si>
  <si>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</si>
  <si>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</si>
  <si>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</si>
  <si>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</si>
  <si>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</si>
  <si>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</si>
  <si>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</si>
  <si>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</si>
  <si>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</si>
  <si>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</si>
  <si>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</si>
  <si>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</si>
  <si>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</si>
  <si>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</si>
  <si>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</si>
  <si>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</si>
  <si>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</si>
  <si>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</si>
  <si>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</si>
  <si>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</si>
  <si>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</si>
  <si>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</si>
  <si>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</si>
  <si>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</si>
  <si>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</si>
  <si>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</si>
  <si>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</si>
  <si>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</si>
  <si>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</si>
  <si>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</si>
  <si>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</si>
  <si>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</si>
  <si>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</si>
  <si>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</si>
  <si>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</si>
  <si>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</si>
  <si>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</si>
  <si>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</si>
  <si>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</si>
  <si>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</si>
  <si>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</si>
  <si>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</si>
  <si>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</si>
  <si>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</si>
  <si>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</si>
  <si>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</si>
  <si>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</si>
  <si>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</si>
  <si>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</si>
  <si>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</si>
  <si>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</si>
  <si>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</si>
  <si>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</si>
  <si>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</si>
  <si>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</si>
  <si>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</si>
  <si>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</si>
  <si>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</si>
  <si>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</si>
  <si>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</si>
  <si>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</si>
  <si>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</si>
  <si>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</si>
  <si>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</si>
  <si>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</si>
  <si>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</si>
  <si>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</si>
  <si>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</si>
  <si>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</si>
  <si>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</si>
  <si>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</si>
  <si>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</si>
  <si>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</si>
  <si>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</si>
  <si>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</si>
  <si>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</si>
  <si>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</si>
  <si>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</si>
  <si>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</si>
  <si>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</si>
  <si>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</si>
  <si>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</si>
  <si>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</si>
  <si>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</si>
  <si>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</si>
  <si>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</si>
  <si>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</si>
  <si>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</si>
  <si>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</si>
  <si>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</si>
  <si>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</si>
  <si>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</si>
  <si>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</si>
  <si>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</si>
  <si>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</si>
  <si>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</si>
  <si>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</si>
  <si>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</si>
  <si>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</si>
  <si>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</si>
  <si>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</si>
  <si>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</si>
  <si>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</si>
  <si>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</si>
  <si>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</si>
  <si>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</si>
  <si>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</si>
  <si>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</si>
  <si>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</si>
  <si>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</si>
  <si>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</si>
  <si>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</si>
  <si>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</si>
  <si>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</si>
  <si>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</si>
  <si>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</si>
  <si>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</si>
  <si>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</si>
  <si>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</si>
  <si>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</si>
  <si>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</si>
  <si>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</si>
  <si>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</si>
  <si>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</si>
  <si>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</si>
  <si>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</si>
  <si>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</si>
  <si>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</si>
  <si>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</si>
  <si>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</si>
  <si>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</si>
  <si>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</si>
  <si>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</si>
  <si>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</si>
  <si>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</si>
  <si>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</si>
  <si>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</si>
  <si>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</si>
  <si>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</si>
  <si>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</si>
  <si>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</si>
  <si>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</si>
  <si>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</si>
  <si>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</si>
  <si>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</si>
  <si>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</si>
  <si>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</si>
  <si>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</si>
  <si>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</si>
  <si>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</si>
  <si>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</si>
  <si>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</si>
  <si>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</si>
  <si>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</si>
  <si>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</si>
  <si>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</si>
  <si>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</si>
  <si>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</si>
  <si>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</si>
  <si>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</si>
  <si>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</si>
  <si>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</si>
  <si>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</si>
  <si>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</si>
  <si>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</si>
  <si>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</si>
  <si>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</si>
  <si>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</si>
  <si>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</si>
  <si>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</si>
  <si>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</si>
  <si>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</si>
  <si>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</si>
  <si>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</si>
  <si>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</si>
  <si>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</si>
  <si>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</si>
  <si>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</si>
  <si>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</si>
  <si>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</si>
  <si>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</si>
  <si>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</si>
  <si>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</si>
  <si>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</si>
  <si>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</si>
  <si>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</si>
  <si>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</si>
  <si>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</si>
  <si>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</si>
  <si>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</si>
  <si>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</si>
  <si>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</si>
  <si>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</si>
  <si>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</si>
  <si>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</si>
  <si>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</si>
  <si>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</si>
  <si>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</si>
  <si>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</si>
  <si>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</si>
  <si>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</si>
  <si>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</si>
  <si>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</si>
  <si>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</si>
  <si>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</si>
  <si>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</si>
  <si>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</si>
  <si>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</si>
  <si>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</si>
  <si>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</si>
  <si>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</si>
  <si>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</si>
  <si>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</si>
  <si>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</si>
  <si>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</si>
  <si>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</si>
  <si>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</si>
  <si>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</si>
  <si>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</si>
  <si>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</si>
  <si>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</si>
  <si>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</si>
  <si>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</si>
  <si>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</si>
  <si>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</si>
  <si>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</si>
  <si>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</si>
  <si>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</si>
  <si>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</si>
  <si>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</si>
  <si>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</si>
  <si>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</si>
  <si>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</si>
  <si>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</si>
  <si>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</si>
  <si>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</si>
  <si>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</si>
  <si>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</si>
  <si>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</si>
  <si>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</si>
  <si>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</si>
  <si>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</si>
  <si>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</si>
  <si>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</si>
  <si>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</si>
  <si>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</si>
  <si>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</si>
  <si>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</si>
  <si>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</si>
  <si>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</si>
  <si>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</si>
  <si>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</si>
  <si>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</si>
  <si>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</si>
  <si>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</si>
  <si>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</si>
  <si>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</si>
  <si>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</si>
  <si>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</si>
  <si>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</si>
  <si>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</si>
  <si>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</si>
  <si>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</si>
  <si>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</si>
  <si>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</si>
  <si>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</si>
  <si>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</si>
  <si>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</si>
  <si>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</si>
  <si>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</si>
  <si>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</si>
  <si>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</si>
  <si>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</si>
  <si>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</si>
  <si>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</si>
  <si>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</si>
  <si>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</si>
  <si>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</si>
  <si>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</si>
  <si>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</si>
  <si>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</si>
  <si>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</si>
  <si>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</si>
  <si>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</si>
  <si>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</si>
  <si>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</si>
  <si>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</si>
  <si>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</si>
  <si>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</si>
  <si>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</si>
  <si>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</si>
  <si>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</si>
  <si>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</si>
  <si>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</si>
  <si>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</si>
  <si>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</si>
  <si>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</si>
  <si>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</si>
  <si>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</si>
  <si>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</si>
  <si>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</si>
  <si>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</si>
  <si>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</si>
  <si>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</si>
  <si>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</si>
  <si>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</si>
  <si>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</si>
  <si>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</si>
  <si>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</si>
  <si>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</si>
  <si>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</si>
  <si>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</si>
  <si>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</si>
  <si>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</si>
  <si>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</si>
  <si>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</si>
  <si>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</si>
  <si>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</si>
  <si>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</si>
  <si>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</si>
  <si>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</si>
  <si>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</si>
  <si>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</si>
  <si>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</si>
  <si>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</si>
  <si>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</si>
  <si>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</si>
  <si>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</si>
  <si>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</si>
  <si>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</si>
  <si>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</si>
  <si>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</si>
  <si>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</si>
  <si>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</si>
  <si>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</si>
  <si>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</si>
  <si>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</si>
  <si>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</si>
  <si>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</si>
  <si>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</si>
  <si>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</si>
  <si>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</si>
  <si>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</si>
  <si>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</si>
  <si>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</si>
  <si>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</si>
  <si>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</si>
  <si>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</si>
  <si>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</si>
  <si>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</si>
  <si>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</si>
  <si>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</si>
  <si>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</si>
  <si>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</si>
  <si>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</si>
  <si>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</si>
  <si>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</si>
  <si>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</si>
  <si>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</si>
  <si>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</si>
  <si>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</si>
  <si>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</si>
  <si>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</si>
  <si>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</si>
  <si>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</si>
  <si>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</si>
  <si>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</si>
  <si>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</si>
  <si>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</si>
  <si>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</si>
  <si>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</si>
  <si>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</si>
  <si>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</si>
  <si>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</si>
  <si>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</si>
  <si>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</si>
  <si>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</si>
  <si>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</si>
  <si>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</si>
  <si>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</si>
  <si>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</si>
  <si>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</si>
  <si>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</si>
  <si>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</si>
  <si>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</si>
  <si>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</si>
  <si>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</si>
  <si>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</si>
  <si>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</si>
  <si>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</si>
  <si>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</si>
  <si>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</si>
  <si>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</si>
  <si>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</si>
  <si>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</si>
  <si>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</si>
  <si>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</si>
  <si>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</si>
  <si>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</si>
  <si>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</si>
  <si>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</si>
  <si>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</si>
  <si>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</si>
  <si>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</si>
  <si>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</si>
  <si>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</si>
  <si>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</si>
  <si>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</si>
  <si>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</si>
  <si>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</si>
  <si>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</si>
  <si>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</si>
  <si>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</si>
  <si>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</si>
  <si>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</si>
  <si>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</si>
  <si>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</si>
  <si>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</si>
  <si>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</si>
  <si>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</si>
  <si>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</si>
  <si>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</si>
  <si>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</si>
  <si>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</si>
  <si>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</si>
  <si>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</si>
  <si>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</si>
  <si>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</si>
  <si>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</si>
  <si>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</si>
  <si>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</si>
  <si>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</si>
  <si>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</si>
  <si>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</si>
  <si>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</si>
  <si>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</si>
  <si>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</si>
  <si>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</si>
  <si>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</si>
  <si>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</si>
  <si>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</si>
  <si>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</si>
  <si>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</si>
  <si>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</si>
  <si>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</si>
  <si>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</si>
  <si>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</si>
  <si>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</si>
  <si>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</si>
  <si>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</si>
  <si>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</si>
  <si>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</si>
  <si>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</si>
  <si>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</si>
  <si>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</si>
  <si>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</si>
  <si>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</si>
  <si>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</si>
  <si>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</si>
  <si>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</si>
  <si>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</si>
  <si>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</si>
  <si>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</si>
  <si>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</si>
  <si>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</si>
  <si>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</si>
  <si>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</si>
  <si>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</si>
  <si>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</si>
  <si>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</si>
  <si>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</si>
  <si>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</si>
  <si>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</si>
  <si>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</si>
  <si>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</si>
  <si>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</si>
  <si>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</si>
  <si>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</si>
  <si>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</si>
  <si>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</si>
  <si>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</si>
  <si>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</si>
  <si>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</si>
  <si>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</si>
  <si>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</si>
  <si>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</si>
  <si>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</si>
  <si>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</si>
  <si>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</si>
  <si>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</si>
  <si>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</si>
  <si>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</si>
  <si>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</si>
  <si>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</si>
  <si>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</si>
  <si>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</si>
  <si>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</si>
  <si>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</si>
  <si>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</si>
  <si>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</si>
  <si>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</si>
  <si>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</si>
  <si>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</si>
  <si>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</si>
  <si>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</si>
  <si>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</si>
  <si>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</si>
  <si>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</si>
  <si>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</si>
  <si>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</si>
  <si>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</si>
  <si>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</si>
  <si>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</si>
  <si>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</si>
  <si>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</si>
  <si>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</si>
  <si>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</si>
  <si>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</si>
  <si>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</si>
  <si>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</si>
  <si>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</si>
  <si>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</si>
  <si>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</si>
  <si>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</si>
  <si>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</si>
  <si>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</si>
  <si>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</si>
  <si>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</si>
  <si>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</si>
  <si>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</si>
  <si>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</si>
  <si>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</si>
  <si>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</si>
  <si>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</si>
  <si>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</si>
  <si>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</si>
  <si>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</si>
  <si>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</si>
  <si>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</si>
  <si>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</si>
  <si>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</si>
  <si>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</si>
  <si>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</si>
  <si>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</si>
  <si>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</si>
  <si>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</si>
  <si>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</si>
  <si>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</si>
  <si>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</si>
  <si>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</si>
  <si>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</si>
  <si>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</si>
  <si>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</si>
  <si>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</si>
  <si>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</si>
  <si>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</si>
  <si>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</si>
  <si>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</si>
  <si>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</si>
  <si>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</si>
  <si>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</si>
  <si>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</si>
  <si>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</si>
  <si>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</si>
  <si>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</si>
  <si>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</si>
  <si>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</si>
  <si>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</si>
  <si>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</si>
  <si>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</si>
  <si>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</si>
  <si>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</si>
  <si>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</si>
  <si>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</si>
  <si>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</si>
  <si>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</si>
  <si>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</si>
  <si>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</si>
  <si>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</si>
  <si>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</si>
  <si>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</si>
  <si>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</si>
  <si>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</si>
  <si>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</si>
  <si>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</si>
  <si>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</si>
  <si>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</si>
  <si>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</si>
  <si>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</si>
  <si>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</si>
  <si>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</si>
  <si>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</si>
  <si>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</si>
  <si>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</si>
  <si>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</si>
  <si>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</si>
  <si>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</si>
  <si>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</si>
  <si>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</si>
  <si>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</si>
  <si>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</si>
  <si>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</si>
  <si>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</si>
  <si>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</si>
  <si>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</si>
  <si>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</si>
  <si>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</si>
  <si>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</si>
  <si>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</si>
  <si>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</si>
  <si>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</si>
  <si>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</si>
  <si>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</si>
  <si>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</si>
  <si>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</si>
  <si>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</si>
  <si>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</si>
  <si>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</si>
  <si>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</si>
  <si>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</si>
  <si>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</si>
  <si>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</si>
  <si>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</si>
  <si>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</si>
  <si>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</si>
  <si>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</si>
  <si>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</si>
  <si>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</si>
  <si>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</si>
  <si>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</si>
  <si>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</si>
  <si>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</si>
  <si>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</si>
  <si>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</si>
  <si>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</si>
  <si>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</si>
  <si>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</si>
  <si>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</si>
  <si>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</si>
  <si>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</si>
  <si>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</si>
  <si>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</si>
  <si>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</si>
  <si>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</si>
  <si>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</si>
  <si>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</si>
  <si>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</si>
  <si>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</si>
  <si>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</si>
  <si>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</si>
  <si>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</si>
  <si>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</si>
  <si>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</si>
  <si>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</si>
  <si>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</si>
  <si>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</si>
  <si>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</si>
  <si>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</si>
  <si>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</si>
  <si>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</si>
  <si>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</si>
  <si>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</si>
  <si>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</si>
  <si>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</si>
  <si>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</si>
  <si>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</si>
  <si>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</si>
  <si>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</si>
  <si>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</si>
  <si>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</si>
  <si>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</si>
  <si>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</si>
  <si>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</si>
  <si>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</si>
  <si>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</si>
  <si>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</si>
  <si>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</si>
  <si>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</si>
  <si>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</si>
  <si>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</si>
  <si>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</si>
  <si>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</si>
  <si>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</si>
  <si>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</si>
  <si>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</si>
  <si>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</si>
  <si>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</si>
  <si>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</si>
  <si>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</si>
  <si>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</si>
  <si>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</si>
  <si>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</si>
  <si>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</si>
  <si>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</si>
  <si>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</si>
  <si>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</si>
  <si>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</si>
  <si>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</si>
  <si>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</si>
  <si>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</si>
  <si>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</si>
  <si>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</si>
  <si>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</si>
  <si>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</si>
  <si>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</si>
  <si>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</si>
  <si>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</si>
  <si>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</si>
  <si>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</si>
  <si>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</si>
  <si>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</si>
  <si>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</si>
  <si>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</si>
  <si>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</si>
  <si>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</si>
  <si>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</si>
  <si>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</si>
  <si>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</si>
  <si>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</si>
  <si>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</si>
  <si>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</si>
  <si>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</si>
  <si>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</si>
  <si>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</si>
  <si>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</si>
  <si>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</si>
  <si>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</si>
  <si>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</si>
  <si>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</si>
  <si>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</si>
  <si>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</si>
  <si>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</si>
  <si>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</si>
  <si>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</si>
  <si>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</si>
  <si>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</si>
  <si>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</si>
  <si>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</si>
  <si>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</si>
  <si>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</si>
  <si>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</si>
  <si>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</si>
  <si>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</si>
  <si>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</si>
  <si>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</si>
  <si>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</si>
  <si>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</si>
  <si>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</si>
  <si>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</si>
  <si>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</si>
  <si>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</si>
  <si>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</si>
  <si>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</si>
  <si>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</si>
  <si>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</si>
  <si>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</si>
  <si>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</si>
  <si>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</si>
  <si>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</si>
  <si>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</si>
  <si>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</si>
  <si>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</si>
  <si>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</si>
  <si>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</si>
  <si>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</si>
  <si>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</si>
  <si>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</si>
  <si>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</si>
  <si>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</si>
  <si>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</si>
  <si>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</si>
  <si>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</si>
  <si>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</si>
  <si>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</si>
  <si>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</si>
  <si>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</si>
  <si>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</si>
  <si>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</si>
  <si>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</si>
  <si>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</si>
  <si>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</si>
  <si>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</si>
  <si>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</si>
  <si>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</si>
  <si>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</si>
  <si>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</si>
  <si>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</si>
  <si>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</si>
  <si>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</si>
  <si>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</si>
  <si>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</si>
  <si>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</si>
  <si>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</si>
  <si>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</si>
  <si>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</si>
  <si>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</si>
  <si>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</si>
  <si>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</si>
  <si>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</si>
  <si>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</si>
  <si>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</si>
  <si>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</si>
  <si>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</si>
  <si>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</si>
  <si>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</si>
  <si>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</si>
  <si>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</si>
  <si>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</si>
  <si>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</si>
  <si>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</si>
  <si>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</si>
  <si>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</si>
  <si>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</si>
  <si>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</si>
  <si>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</si>
  <si>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</si>
  <si>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</si>
  <si>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</si>
  <si>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</si>
  <si>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</si>
  <si>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</si>
  <si>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</si>
  <si>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</si>
  <si>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</si>
  <si>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</si>
  <si>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</si>
  <si>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</si>
  <si>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</si>
  <si>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</si>
  <si>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</si>
  <si>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</si>
  <si>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</si>
  <si>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</si>
  <si>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</si>
  <si>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</si>
  <si>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</si>
  <si>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</si>
  <si>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</si>
  <si>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</si>
  <si>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</si>
  <si>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</si>
  <si>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</si>
  <si>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</si>
  <si>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</si>
  <si>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</si>
  <si>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</si>
  <si>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</si>
  <si>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</si>
  <si>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</si>
  <si>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</si>
  <si>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</si>
  <si>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</si>
  <si>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</si>
  <si>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</si>
  <si>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</si>
  <si>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</si>
  <si>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</si>
  <si>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</si>
  <si>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</si>
  <si>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</si>
  <si>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</si>
  <si>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</si>
  <si>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</si>
  <si>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</si>
  <si>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</si>
  <si>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</si>
  <si>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</si>
  <si>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</si>
  <si>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</si>
  <si>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</si>
  <si>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</si>
  <si>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</si>
  <si>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</si>
  <si>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</si>
  <si>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</si>
  <si>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</si>
  <si>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</si>
  <si>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</si>
  <si>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</si>
  <si>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</si>
  <si>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</si>
  <si>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</si>
  <si>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</si>
  <si>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</si>
  <si>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</si>
  <si>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</si>
  <si>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</si>
  <si>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</si>
  <si>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</si>
  <si>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</si>
  <si>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</si>
  <si>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</si>
  <si>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</si>
  <si>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</si>
  <si>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</si>
  <si>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</si>
  <si>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</si>
  <si>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</si>
  <si>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</si>
  <si>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</si>
  <si>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</si>
  <si>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</si>
  <si>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</si>
  <si>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</si>
  <si>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</si>
  <si>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</si>
  <si>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</si>
  <si>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</si>
  <si>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</si>
  <si>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</si>
  <si>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</si>
  <si>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</si>
  <si>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</si>
  <si>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</si>
  <si>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</si>
  <si>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</si>
  <si>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</si>
  <si>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</si>
  <si>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</si>
  <si>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</si>
  <si>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</si>
  <si>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</si>
  <si>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</si>
  <si>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</si>
  <si>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</si>
  <si>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</si>
  <si>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</si>
  <si>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</si>
  <si>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</si>
  <si>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</si>
  <si>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</si>
  <si>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</si>
  <si>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</si>
  <si>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</si>
  <si>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</si>
  <si>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</si>
  <si>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</si>
  <si>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</si>
  <si>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</si>
  <si>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</si>
  <si>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</si>
  <si>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</si>
  <si>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</si>
  <si>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</si>
  <si>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</si>
  <si>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</si>
  <si>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</si>
  <si>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</si>
  <si>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</si>
  <si>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</si>
  <si>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</si>
  <si>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</si>
  <si>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</si>
  <si>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</si>
  <si>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</si>
  <si>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</si>
  <si>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</si>
  <si>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</si>
  <si>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</si>
  <si>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</si>
  <si>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</si>
  <si>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</si>
  <si>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</si>
  <si>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</si>
  <si>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</si>
  <si>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</si>
  <si>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</si>
  <si>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</si>
  <si>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</si>
  <si>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</si>
  <si>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</si>
  <si>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</si>
  <si>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</si>
  <si>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</si>
  <si>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</si>
  <si>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</si>
  <si>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</si>
  <si>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</si>
  <si>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</si>
  <si>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</si>
  <si>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</si>
  <si>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</si>
  <si>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</si>
  <si>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</si>
  <si>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</si>
  <si>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</si>
  <si>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</si>
  <si>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</si>
  <si>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</si>
  <si>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</si>
  <si>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</si>
  <si>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</si>
  <si>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</si>
  <si>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</si>
  <si>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</si>
  <si>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</si>
  <si>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</si>
  <si>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</si>
  <si>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</si>
  <si>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</si>
  <si>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</si>
  <si>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</si>
  <si>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</si>
  <si>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</si>
  <si>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</si>
  <si>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</si>
  <si>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</si>
  <si>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</si>
  <si>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</si>
  <si>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</si>
  <si>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</si>
  <si>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</si>
  <si>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</si>
  <si>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</si>
  <si>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</si>
  <si>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</si>
  <si>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</si>
  <si>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</si>
  <si>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</si>
  <si>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</si>
  <si>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</si>
  <si>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</si>
  <si>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</si>
  <si>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</si>
  <si>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</si>
  <si>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</si>
  <si>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</si>
  <si>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</si>
  <si>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</si>
  <si>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</si>
  <si>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</si>
  <si>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</si>
  <si>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</si>
  <si>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</si>
  <si>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</si>
  <si>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</si>
  <si>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</si>
  <si>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</si>
  <si>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</si>
  <si>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</si>
  <si>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</si>
  <si>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</si>
  <si>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</si>
  <si>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</si>
  <si>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</si>
  <si>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</si>
  <si>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</si>
  <si>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</si>
  <si>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</si>
  <si>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</si>
  <si>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</si>
  <si>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</si>
  <si>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</si>
  <si>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</si>
  <si>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</si>
  <si>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</si>
  <si>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</si>
  <si>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</si>
  <si>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</si>
  <si>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</si>
  <si>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</si>
  <si>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</si>
  <si>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</si>
  <si>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</si>
  <si>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</si>
  <si>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</si>
  <si>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</si>
  <si>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</si>
  <si>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</si>
  <si>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</si>
  <si>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</si>
  <si>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</si>
  <si>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</si>
  <si>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</si>
  <si>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</si>
  <si>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</si>
  <si>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</si>
  <si>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</si>
  <si>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</si>
  <si>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</si>
  <si>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</si>
  <si>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</si>
  <si>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</si>
  <si>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</si>
  <si>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</si>
  <si>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</si>
  <si>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</si>
  <si>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</si>
  <si>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</si>
  <si>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</si>
  <si>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</si>
  <si>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</si>
  <si>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</si>
  <si>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</si>
  <si>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</si>
  <si>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</si>
  <si>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</si>
  <si>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</si>
  <si>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</si>
  <si>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</si>
  <si>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</si>
  <si>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</si>
  <si>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</si>
  <si>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</si>
  <si>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</si>
  <si>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</si>
  <si>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</si>
  <si>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</si>
  <si>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</si>
  <si>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</si>
  <si>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</si>
  <si>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</si>
  <si>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</si>
  <si>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</si>
  <si>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</si>
  <si>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</si>
  <si>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</si>
  <si>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</si>
  <si>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</si>
  <si>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</si>
  <si>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</si>
  <si>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</si>
  <si>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</si>
  <si>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</si>
  <si>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</si>
  <si>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</si>
  <si>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</si>
  <si>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</si>
  <si>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</si>
  <si>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</si>
  <si>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</si>
  <si>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</si>
  <si>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</si>
  <si>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</si>
  <si>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</si>
  <si>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</si>
  <si>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</si>
  <si>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</si>
  <si>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</si>
  <si>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</si>
  <si>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</si>
  <si>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</si>
  <si>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</si>
  <si>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</si>
  <si>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</si>
  <si>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</si>
  <si>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</si>
  <si>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</si>
  <si>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</si>
  <si>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</si>
  <si>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</si>
  <si>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</si>
  <si>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</si>
  <si>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</si>
  <si>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</si>
  <si>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</si>
  <si>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</si>
  <si>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</si>
  <si>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</si>
  <si>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</si>
  <si>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</si>
  <si>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</si>
  <si>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</si>
  <si>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</si>
  <si>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</si>
  <si>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</si>
  <si>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</si>
  <si>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</si>
  <si>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</si>
  <si>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</si>
  <si>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</si>
  <si>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</si>
  <si>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</si>
  <si>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</si>
  <si>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</si>
  <si>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</si>
  <si>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</si>
  <si>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</si>
  <si>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</si>
  <si>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</si>
  <si>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</si>
  <si>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</si>
  <si>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</si>
  <si>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</si>
  <si>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</si>
  <si>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</si>
  <si>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</si>
  <si>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</si>
  <si>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</si>
  <si>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</si>
  <si>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</si>
  <si>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</si>
  <si>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</si>
  <si>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</si>
  <si>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</si>
  <si>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</si>
  <si>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</si>
  <si>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</si>
  <si>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</si>
  <si>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</si>
  <si>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</si>
  <si>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</si>
  <si>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</si>
  <si>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</si>
  <si>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</si>
  <si>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</si>
  <si>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</si>
  <si>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</si>
  <si>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</si>
  <si>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</si>
  <si>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</si>
  <si>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</si>
  <si>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</si>
  <si>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</si>
  <si>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</si>
  <si>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</si>
  <si>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</si>
  <si>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</si>
  <si>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</si>
  <si>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</si>
  <si>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</si>
  <si>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</si>
  <si>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</si>
  <si>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</si>
  <si>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</si>
  <si>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</si>
  <si>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</si>
  <si>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</si>
  <si>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</si>
  <si>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</si>
  <si>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</si>
  <si>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</si>
  <si>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</si>
  <si>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</si>
  <si>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</si>
  <si>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</si>
  <si>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</si>
  <si>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</si>
  <si>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</si>
  <si>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</si>
  <si>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</si>
  <si>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</si>
  <si>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</si>
  <si>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</si>
  <si>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</si>
  <si>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</si>
  <si>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</si>
  <si>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</si>
  <si>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</si>
  <si>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</si>
  <si>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</si>
  <si>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</si>
  <si>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</si>
  <si>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</si>
  <si>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</si>
  <si>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</si>
  <si>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</si>
  <si>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</si>
  <si>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</si>
  <si>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</si>
  <si>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</si>
  <si>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</si>
  <si>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</si>
  <si>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</si>
  <si>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</si>
  <si>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</si>
  <si>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</si>
  <si>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</si>
  <si>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</si>
  <si>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</si>
  <si>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</si>
  <si>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</si>
  <si>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</si>
  <si>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</si>
  <si>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</si>
  <si>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</si>
  <si>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</si>
  <si>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</si>
  <si>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</si>
  <si>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</si>
  <si>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</si>
  <si>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</si>
  <si>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</si>
  <si>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</si>
  <si>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</si>
  <si>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</si>
  <si>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</si>
  <si>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</si>
  <si>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</si>
  <si>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</si>
  <si>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</si>
  <si>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</si>
  <si>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</si>
  <si>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</si>
  <si>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</si>
  <si>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</si>
  <si>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</si>
  <si>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</si>
  <si>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</si>
  <si>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</si>
  <si>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</si>
  <si>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</si>
  <si>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</si>
  <si>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</si>
  <si>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</si>
  <si>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</si>
  <si>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</si>
  <si>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</si>
  <si>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</si>
  <si>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</si>
  <si>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</si>
  <si>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</si>
  <si>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</si>
  <si>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</si>
  <si>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</si>
  <si>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</si>
  <si>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</si>
  <si>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</si>
  <si>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</si>
  <si>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</si>
  <si>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</si>
  <si>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</si>
  <si>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</si>
  <si>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</si>
  <si>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</si>
  <si>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</si>
  <si>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</si>
  <si>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</si>
  <si>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</si>
  <si>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</si>
  <si>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</si>
  <si>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</si>
  <si>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</si>
  <si>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</si>
  <si>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</si>
  <si>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</si>
  <si>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</si>
  <si>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</si>
  <si>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</si>
  <si>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</si>
  <si>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</si>
  <si>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</si>
  <si>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</si>
  <si>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</si>
  <si>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</si>
  <si>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</si>
  <si>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</si>
  <si>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</si>
  <si>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</si>
  <si>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</si>
  <si>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</si>
  <si>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</si>
  <si>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</si>
  <si>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</si>
  <si>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</si>
  <si>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</si>
  <si>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</si>
  <si>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</si>
  <si>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</si>
  <si>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</si>
  <si>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</si>
  <si>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</si>
  <si>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</si>
  <si>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</si>
  <si>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</si>
  <si>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</si>
  <si>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</si>
  <si>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</si>
  <si>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</si>
  <si>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</si>
  <si>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</si>
  <si>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</si>
  <si>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</si>
  <si>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</si>
  <si>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</si>
  <si>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</si>
  <si>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</si>
  <si>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</si>
  <si>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</si>
  <si>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</si>
  <si>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</si>
  <si>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</si>
  <si>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</si>
  <si>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</si>
  <si>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</si>
  <si>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</si>
  <si>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</si>
  <si>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</si>
  <si>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</si>
  <si>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</si>
  <si>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</si>
  <si>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</si>
  <si>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</si>
  <si>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</si>
  <si>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</si>
  <si>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</si>
  <si>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</si>
  <si>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</si>
  <si>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</si>
  <si>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</si>
  <si>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</si>
  <si>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</si>
  <si>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</si>
  <si>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</si>
  <si>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</si>
  <si>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</si>
  <si>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</si>
  <si>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</si>
  <si>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</si>
  <si>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</si>
  <si>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</si>
  <si>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</si>
  <si>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</si>
  <si>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</si>
  <si>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</si>
  <si>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</si>
  <si>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</si>
  <si>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</si>
  <si>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</si>
  <si>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</si>
  <si>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</si>
  <si>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</si>
  <si>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</si>
  <si>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</si>
  <si>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</si>
  <si>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</si>
  <si>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</si>
  <si>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</si>
  <si>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</si>
  <si>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</si>
  <si>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</si>
  <si>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</si>
  <si>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</si>
  <si>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</si>
  <si>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</si>
  <si>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</si>
  <si>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</si>
  <si>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</si>
  <si>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</si>
  <si>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</si>
  <si>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</si>
  <si>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</si>
  <si>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</si>
  <si>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</si>
  <si>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</si>
  <si>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</si>
  <si>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</si>
  <si>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</si>
  <si>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</si>
  <si>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</si>
  <si>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</si>
  <si>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</si>
  <si>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</si>
  <si>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</si>
  <si>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</si>
  <si>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</si>
  <si>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</si>
  <si>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</si>
  <si>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</si>
  <si>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</si>
  <si>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</si>
  <si>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</si>
  <si>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</si>
  <si>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</si>
  <si>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</si>
  <si>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</si>
  <si>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</si>
  <si>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</si>
  <si>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</si>
  <si>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</si>
  <si>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</si>
  <si>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</si>
  <si>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</si>
  <si>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</si>
  <si>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</si>
  <si>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</si>
  <si>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</si>
  <si>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</si>
  <si>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</si>
  <si>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</si>
  <si>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</si>
  <si>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</si>
  <si>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</si>
  <si>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</si>
  <si>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</si>
  <si>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</si>
  <si>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</si>
  <si>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</si>
  <si>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</si>
  <si>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</si>
  <si>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</si>
  <si>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</si>
  <si>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</si>
  <si>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</si>
  <si>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</si>
  <si>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</si>
  <si>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</si>
  <si>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</si>
  <si>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</si>
  <si>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</si>
  <si>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</si>
  <si>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</si>
  <si>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</si>
  <si>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</si>
  <si>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</si>
  <si>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</si>
  <si>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</si>
  <si>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</si>
  <si>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</si>
  <si>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</si>
  <si>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</si>
  <si>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</si>
  <si>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</si>
  <si>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</si>
  <si>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</si>
  <si>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</si>
  <si>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</si>
  <si>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</si>
  <si>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</si>
  <si>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</si>
  <si>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</si>
  <si>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</si>
  <si>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</si>
  <si>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</si>
  <si>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</si>
  <si>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</si>
  <si>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</si>
  <si>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</si>
  <si>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</si>
  <si>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</si>
  <si>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</si>
  <si>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</si>
  <si>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</si>
  <si>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</si>
  <si>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</si>
  <si>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</si>
  <si>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</si>
  <si>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</si>
  <si>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</si>
  <si>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</si>
  <si>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</si>
  <si>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</si>
  <si>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</si>
  <si>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</si>
  <si>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</si>
  <si>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</si>
  <si>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</si>
  <si>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</si>
  <si>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</si>
  <si>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</si>
  <si>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</si>
  <si>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</si>
  <si>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</si>
  <si>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</si>
  <si>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</si>
  <si>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</si>
  <si>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</si>
  <si>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</si>
  <si>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</si>
  <si>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</si>
  <si>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</si>
  <si>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</si>
  <si>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</si>
  <si>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</si>
  <si>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</si>
  <si>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</si>
  <si>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</si>
  <si>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</si>
  <si>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</si>
  <si>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</si>
  <si>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</si>
  <si>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</si>
  <si>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</si>
  <si>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</si>
  <si>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</si>
  <si>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</si>
  <si>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</si>
  <si>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</si>
  <si>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</si>
  <si>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</si>
  <si>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</si>
  <si>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</si>
  <si>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</si>
  <si>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</si>
  <si>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</si>
  <si>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</si>
  <si>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</si>
  <si>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</si>
  <si>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</si>
  <si>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</si>
  <si>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</si>
  <si>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</si>
  <si>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</si>
  <si>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</si>
  <si>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</si>
  <si>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</si>
  <si>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</si>
  <si>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</si>
  <si>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</si>
  <si>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</si>
  <si>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</si>
  <si>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</si>
  <si>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</si>
  <si>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</si>
  <si>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</si>
  <si>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</si>
  <si>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</si>
  <si>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</si>
  <si>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</si>
  <si>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</si>
  <si>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</si>
  <si>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</si>
  <si>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</si>
  <si>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</si>
  <si>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</si>
  <si>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</si>
  <si>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</si>
  <si>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</si>
  <si>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</si>
  <si>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</si>
  <si>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</si>
  <si>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</si>
  <si>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</si>
  <si>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</si>
  <si>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</si>
  <si>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</si>
  <si>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</si>
  <si>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</si>
  <si>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</si>
  <si>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</si>
  <si>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</si>
  <si>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</si>
  <si>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</si>
  <si>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</si>
  <si>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</si>
  <si>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</si>
  <si>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</si>
  <si>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</si>
  <si>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</si>
  <si>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</si>
  <si>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</si>
  <si>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</si>
  <si>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</si>
  <si>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</si>
  <si>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</si>
  <si>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</si>
  <si>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</si>
  <si>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</si>
  <si>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</si>
  <si>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</si>
  <si>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</si>
  <si>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</si>
  <si>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</si>
  <si>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</si>
  <si>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</si>
  <si>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</si>
  <si>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</si>
  <si>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</si>
  <si>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</si>
  <si>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</si>
  <si>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</si>
  <si>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</si>
  <si>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</si>
  <si>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</si>
  <si>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</si>
  <si>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</si>
  <si>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</si>
  <si>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</si>
  <si>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</si>
  <si>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</si>
  <si>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</si>
  <si>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</si>
  <si>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</si>
  <si>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</si>
  <si>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</si>
  <si>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</si>
  <si>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</si>
  <si>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</si>
  <si>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</si>
  <si>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</si>
  <si>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</si>
  <si>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</si>
  <si>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</si>
  <si>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</si>
  <si>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</si>
  <si>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</si>
  <si>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</si>
  <si>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</si>
  <si>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</si>
  <si>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</si>
  <si>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</si>
  <si>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</si>
  <si>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</si>
  <si>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</si>
  <si>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</si>
  <si>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</si>
  <si>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</si>
  <si>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</si>
  <si>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</si>
  <si>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</si>
  <si>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</si>
  <si>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</si>
  <si>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</si>
  <si>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</si>
  <si>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</si>
  <si>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</si>
  <si>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</si>
  <si>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</si>
  <si>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</si>
  <si>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</si>
  <si>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</si>
  <si>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</si>
  <si>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</si>
  <si>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</si>
  <si>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</si>
  <si>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</si>
  <si>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</si>
  <si>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</si>
  <si>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</si>
  <si>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</si>
  <si>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</si>
  <si>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</si>
  <si>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</si>
  <si>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</si>
  <si>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</si>
  <si>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</si>
  <si>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</si>
  <si>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</si>
  <si>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</si>
  <si>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</si>
  <si>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</si>
  <si>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</si>
  <si>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</si>
  <si>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</si>
  <si>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</si>
  <si>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</si>
  <si>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</si>
  <si>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</si>
  <si>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</si>
  <si>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</si>
  <si>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</si>
  <si>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</si>
  <si>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</si>
  <si>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</si>
  <si>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</si>
  <si>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</si>
  <si>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</si>
  <si>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</si>
  <si>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</si>
  <si>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</si>
  <si>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</si>
  <si>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</si>
  <si>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</si>
  <si>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</si>
  <si>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</si>
  <si>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</si>
  <si>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</si>
  <si>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</si>
  <si>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</si>
  <si>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</si>
  <si>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</si>
  <si>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</si>
  <si>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</si>
  <si>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</si>
  <si>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</si>
  <si>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</si>
  <si>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</si>
  <si>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</si>
  <si>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</si>
  <si>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</si>
  <si>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</si>
  <si>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</si>
  <si>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</si>
  <si>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</si>
  <si>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</si>
  <si>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</si>
  <si>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</si>
  <si>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</si>
  <si>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</si>
  <si>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</si>
  <si>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</si>
  <si>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</si>
  <si>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</si>
  <si>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</si>
  <si>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</si>
  <si>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</si>
  <si>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</si>
  <si>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</si>
  <si>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</si>
  <si>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</si>
  <si>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</si>
  <si>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</si>
  <si>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</si>
  <si>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</si>
  <si>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</si>
  <si>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</si>
  <si>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</si>
  <si>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</si>
  <si>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</si>
  <si>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</si>
  <si>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</si>
  <si>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</si>
  <si>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</si>
  <si>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</si>
  <si>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</si>
  <si>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</si>
  <si>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</si>
  <si>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</si>
  <si>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</si>
  <si>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</si>
  <si>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</si>
  <si>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</si>
  <si>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</si>
  <si>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</si>
  <si>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</si>
  <si>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</si>
  <si>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</si>
  <si>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</si>
  <si>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</si>
  <si>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</si>
  <si>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</si>
  <si>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</si>
  <si>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</si>
  <si>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</si>
  <si>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</si>
  <si>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</si>
  <si>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</si>
  <si>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</si>
  <si>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</si>
  <si>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</si>
  <si>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</si>
  <si>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</si>
  <si>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</si>
  <si>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</si>
  <si>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</si>
  <si>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</si>
  <si>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</si>
  <si>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</si>
  <si>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</si>
  <si>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</si>
  <si>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</si>
  <si>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</si>
  <si>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</si>
  <si>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</si>
  <si>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</si>
  <si>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</si>
  <si>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</si>
  <si>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</si>
  <si>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</si>
  <si>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</si>
  <si>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</si>
  <si>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</si>
  <si>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</si>
  <si>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</si>
  <si>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</si>
  <si>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</si>
  <si>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</si>
  <si>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</si>
  <si>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</si>
  <si>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</si>
  <si>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</si>
  <si>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</si>
  <si>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</si>
  <si>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</si>
  <si>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</si>
  <si>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</si>
  <si>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</si>
  <si>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</si>
  <si>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</si>
  <si>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</si>
  <si>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</si>
  <si>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</si>
  <si>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</si>
  <si>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</si>
  <si>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</si>
  <si>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</si>
  <si>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</si>
  <si>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</si>
  <si>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</si>
  <si>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</si>
  <si>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</si>
  <si>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</si>
  <si>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</si>
  <si>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</si>
  <si>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</si>
  <si>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</si>
  <si>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</si>
  <si>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</si>
  <si>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</si>
  <si>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</si>
  <si>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</si>
  <si>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</si>
  <si>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</si>
  <si>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</si>
  <si>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</si>
  <si>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</si>
  <si>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</si>
  <si>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</si>
  <si>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</si>
  <si>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</si>
  <si>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</si>
  <si>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</si>
  <si>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</si>
  <si>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</si>
  <si>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</si>
  <si>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</si>
  <si>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</si>
  <si>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</si>
  <si>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</si>
  <si>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</si>
  <si>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</si>
  <si>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</si>
  <si>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</si>
  <si>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</si>
  <si>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</si>
  <si>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</si>
  <si>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</si>
  <si>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</si>
  <si>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</si>
  <si>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</si>
  <si>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</si>
  <si>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</si>
  <si>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</si>
  <si>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</si>
  <si>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</si>
  <si>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</si>
  <si>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</si>
  <si>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</si>
  <si>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</si>
  <si>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</si>
  <si>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</si>
  <si>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</si>
  <si>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</si>
  <si>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</si>
  <si>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</si>
  <si>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</si>
  <si>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</si>
  <si>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</si>
  <si>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</si>
  <si>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</si>
  <si>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</si>
  <si>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</si>
  <si>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</si>
  <si>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</si>
  <si>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</si>
  <si>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</si>
  <si>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</si>
  <si>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</si>
  <si>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</si>
  <si>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</si>
  <si>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</si>
  <si>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</si>
  <si>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</si>
  <si>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</si>
  <si>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</si>
  <si>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</si>
  <si>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</si>
  <si>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</si>
  <si>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</si>
  <si>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</si>
  <si>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</si>
  <si>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</si>
  <si>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</si>
  <si>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</si>
  <si>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</si>
  <si>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</si>
  <si>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</si>
  <si>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</si>
  <si>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</si>
  <si>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</si>
  <si>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</si>
  <si>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</si>
  <si>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</si>
  <si>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</si>
  <si>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</si>
  <si>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</si>
  <si>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</si>
  <si>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</si>
  <si>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</si>
  <si>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</si>
  <si>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</si>
  <si>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</si>
  <si>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</si>
  <si>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</si>
  <si>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</si>
  <si>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</si>
  <si>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</si>
  <si>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</si>
  <si>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</si>
  <si>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</si>
  <si>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</si>
  <si>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</si>
  <si>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</si>
  <si>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</si>
  <si>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</si>
  <si>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</si>
  <si>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</si>
  <si>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</si>
  <si>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</si>
  <si>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</si>
  <si>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</si>
  <si>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</si>
  <si>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</si>
  <si>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</si>
  <si>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</si>
  <si>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</si>
  <si>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</si>
  <si>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</si>
  <si>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</si>
  <si>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</si>
  <si>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</si>
  <si>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</si>
  <si>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</si>
  <si>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</si>
  <si>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</si>
  <si>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</si>
  <si>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</si>
  <si>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</si>
  <si>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</si>
  <si>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</si>
  <si>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</si>
  <si>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</si>
  <si>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</si>
  <si>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</si>
  <si>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</si>
  <si>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</si>
  <si>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</si>
  <si>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</si>
  <si>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</si>
  <si>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</si>
  <si>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</si>
  <si>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</si>
  <si>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</si>
  <si>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</si>
  <si>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</si>
  <si>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</si>
  <si>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</si>
  <si>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</si>
  <si>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</si>
  <si>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</si>
  <si>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</si>
  <si>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</si>
  <si>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</si>
  <si>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</si>
  <si>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</si>
  <si>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</si>
  <si>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</si>
  <si>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</si>
  <si>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</si>
  <si>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</si>
  <si>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</si>
  <si>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</si>
  <si>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</si>
  <si>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</si>
  <si>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</si>
  <si>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</si>
  <si>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</si>
  <si>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</si>
  <si>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</si>
  <si>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</si>
  <si>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</si>
  <si>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</si>
  <si>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</si>
  <si>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</si>
  <si>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</si>
  <si>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</si>
  <si>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</si>
  <si>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</si>
  <si>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</si>
  <si>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</si>
  <si>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</si>
  <si>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</si>
  <si>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</si>
  <si>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</si>
  <si>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</si>
  <si>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</si>
  <si>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</si>
  <si>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</si>
  <si>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</si>
  <si>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</si>
  <si>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</si>
  <si>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</si>
  <si>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</si>
  <si>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</si>
  <si>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</si>
  <si>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</si>
  <si>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</si>
  <si>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</si>
  <si>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</si>
  <si>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</si>
  <si>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</si>
  <si>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</si>
  <si>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</si>
  <si>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</si>
  <si>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</si>
  <si>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</si>
  <si>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</si>
  <si>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</si>
  <si>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</si>
  <si>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</si>
  <si>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</si>
  <si>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</si>
  <si>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</si>
  <si>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</si>
  <si>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</si>
  <si>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</si>
  <si>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</si>
  <si>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</si>
  <si>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</si>
  <si>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</si>
  <si>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</si>
  <si>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</si>
  <si>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</si>
  <si>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</si>
  <si>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</si>
  <si>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</si>
  <si>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</si>
  <si>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</si>
  <si>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</si>
  <si>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</si>
  <si>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</si>
  <si>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</si>
  <si>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</si>
  <si>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</si>
  <si>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</si>
  <si>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</si>
  <si>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</si>
  <si>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</si>
  <si>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</si>
  <si>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</si>
  <si>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</si>
  <si>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</si>
  <si>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</si>
  <si>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</si>
  <si>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</si>
  <si>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</si>
  <si>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</si>
  <si>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</si>
  <si>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</si>
  <si>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</si>
  <si>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</si>
  <si>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</si>
  <si>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</si>
  <si>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</si>
  <si>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</si>
  <si>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</si>
  <si>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</si>
  <si>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</si>
  <si>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</si>
  <si>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</si>
  <si>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</si>
  <si>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</si>
  <si>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</si>
  <si>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</si>
  <si>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</si>
  <si>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</si>
  <si>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</si>
  <si>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</si>
  <si>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</si>
  <si>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</si>
  <si>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</si>
  <si>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</si>
  <si>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</si>
  <si>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</si>
  <si>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</si>
  <si>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</si>
  <si>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</si>
  <si>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</si>
  <si>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</si>
  <si>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</si>
  <si>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</si>
  <si>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</si>
  <si>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</si>
  <si>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</si>
  <si>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</si>
  <si>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</si>
  <si>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</si>
  <si>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</si>
  <si>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</si>
  <si>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</si>
  <si>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</si>
  <si>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</si>
  <si>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</si>
  <si>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</si>
  <si>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</si>
  <si>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</si>
  <si>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</si>
  <si>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</si>
  <si>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</si>
  <si>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</si>
  <si>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</si>
  <si>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</si>
  <si>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</si>
  <si>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</si>
  <si>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</si>
  <si>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</si>
  <si>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</si>
  <si>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</si>
  <si>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</si>
  <si>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</si>
  <si>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</si>
  <si>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</si>
  <si>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</si>
  <si>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</si>
  <si>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</si>
  <si>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</si>
  <si>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</si>
  <si>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</si>
  <si>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</si>
  <si>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</si>
  <si>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</si>
  <si>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</si>
  <si>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</si>
  <si>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</si>
  <si>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</si>
  <si>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</si>
  <si>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</si>
  <si>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</si>
  <si>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</si>
  <si>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</si>
  <si>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</si>
  <si>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</si>
  <si>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</si>
  <si>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</si>
  <si>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</si>
  <si>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</si>
  <si>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</si>
  <si>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</si>
  <si>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</si>
  <si>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</si>
  <si>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</si>
  <si>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</si>
  <si>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</si>
  <si>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</si>
  <si>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</si>
  <si>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</si>
  <si>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</si>
  <si>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</si>
  <si>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</si>
  <si>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</si>
  <si>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</si>
  <si>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</si>
  <si>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</si>
  <si>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</si>
  <si>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</si>
  <si>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</si>
  <si>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</si>
  <si>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</si>
  <si>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</si>
  <si>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</si>
  <si>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</si>
  <si>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</si>
  <si>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</si>
  <si>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</si>
  <si>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</si>
  <si>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</si>
  <si>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</si>
  <si>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</si>
  <si>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</si>
  <si>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</si>
  <si>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</si>
  <si>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</si>
  <si>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</si>
  <si>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</si>
  <si>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</si>
  <si>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</si>
  <si>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</si>
  <si>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</si>
  <si>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</si>
  <si>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</si>
  <si>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</si>
  <si>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</si>
  <si>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</si>
  <si>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</si>
  <si>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</si>
  <si>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</si>
  <si>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</si>
  <si>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</si>
  <si>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</si>
  <si>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</si>
  <si>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</si>
  <si>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</si>
  <si>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</si>
  <si>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</si>
  <si>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</si>
  <si>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</si>
  <si>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</si>
  <si>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</si>
  <si>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</si>
  <si>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</si>
  <si>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</si>
  <si>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</si>
  <si>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</si>
  <si>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</si>
  <si>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</si>
  <si>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</si>
  <si>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</si>
  <si>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</si>
  <si>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</si>
  <si>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</si>
  <si>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</si>
  <si>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</si>
  <si>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</si>
  <si>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</si>
  <si>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</si>
  <si>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</si>
  <si>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</si>
  <si>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</si>
  <si>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</si>
  <si>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</si>
  <si>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</si>
  <si>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</si>
  <si>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</si>
  <si>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</si>
  <si>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</si>
  <si>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</si>
  <si>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</si>
  <si>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</si>
  <si>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</si>
  <si>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</si>
  <si>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</si>
  <si>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</si>
  <si>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</si>
  <si>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</si>
  <si>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</si>
  <si>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</si>
  <si>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</si>
  <si>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</si>
  <si>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</si>
  <si>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</si>
  <si>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</si>
  <si>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</si>
  <si>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</si>
  <si>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</si>
  <si>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</si>
  <si>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</si>
  <si>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</si>
  <si>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</si>
  <si>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</si>
  <si>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</si>
  <si>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</si>
  <si>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</si>
  <si>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</si>
  <si>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</si>
  <si>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</si>
  <si>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</si>
  <si>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</si>
  <si>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</si>
  <si>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</si>
  <si>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</si>
  <si>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</si>
  <si>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</si>
  <si>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</si>
  <si>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</si>
  <si>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</si>
  <si>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</si>
  <si>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</si>
  <si>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</si>
  <si>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</si>
  <si>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</si>
  <si>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</si>
  <si>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</si>
  <si>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</si>
  <si>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</si>
  <si>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</si>
  <si>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</si>
  <si>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</si>
  <si>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</si>
  <si>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</si>
  <si>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</si>
  <si>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</si>
  <si>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</si>
  <si>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</si>
  <si>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</si>
  <si>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</si>
  <si>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</si>
  <si>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</si>
  <si>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</si>
  <si>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</si>
  <si>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</si>
  <si>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</si>
  <si>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</si>
  <si>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</si>
  <si>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</si>
  <si>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</si>
  <si>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</si>
  <si>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</si>
  <si>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</si>
  <si>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</si>
  <si>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</si>
  <si>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</si>
  <si>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</si>
  <si>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</si>
  <si>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</si>
  <si>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</si>
  <si>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</si>
  <si>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</si>
  <si>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</si>
  <si>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</si>
  <si>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</si>
  <si>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</si>
  <si>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</si>
  <si>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</si>
  <si>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</si>
  <si>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</si>
  <si>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</si>
  <si>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</si>
  <si>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</si>
  <si>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</si>
  <si>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</si>
  <si>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</si>
  <si>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</si>
  <si>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</si>
  <si>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</si>
  <si>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</si>
  <si>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</si>
  <si>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</si>
  <si>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</si>
  <si>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</si>
  <si>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</si>
  <si>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</si>
  <si>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</si>
  <si>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</si>
  <si>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</si>
  <si>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</si>
  <si>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</si>
  <si>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</si>
  <si>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</si>
  <si>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</si>
  <si>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</si>
  <si>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</si>
  <si>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</si>
  <si>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</si>
  <si>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</si>
  <si>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</si>
  <si>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</si>
  <si>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</si>
  <si>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</si>
  <si>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</si>
  <si>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</si>
  <si>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</si>
  <si>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</si>
  <si>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</si>
  <si>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</si>
  <si>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</si>
  <si>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</si>
  <si>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</si>
  <si>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</si>
  <si>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</si>
  <si>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</si>
  <si>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</si>
  <si>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</si>
  <si>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</si>
  <si>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</si>
  <si>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</si>
  <si>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</si>
  <si>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</si>
  <si>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</si>
  <si>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</si>
  <si>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</si>
  <si>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</si>
  <si>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</si>
  <si>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</si>
  <si>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</si>
  <si>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</si>
  <si>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</si>
  <si>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</si>
  <si>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</si>
  <si>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</si>
  <si>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</si>
  <si>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</si>
  <si>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</si>
  <si>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</si>
  <si>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</si>
  <si>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</si>
  <si>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</si>
  <si>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</si>
  <si>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</si>
  <si>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</si>
  <si>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</si>
  <si>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</si>
  <si>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</si>
  <si>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</si>
  <si>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</si>
  <si>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</si>
  <si>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</si>
  <si>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</si>
  <si>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</si>
  <si>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</si>
  <si>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</si>
  <si>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</si>
  <si>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</si>
  <si>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</si>
  <si>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</si>
  <si>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</si>
  <si>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</si>
  <si>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</si>
  <si>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</si>
  <si>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</si>
  <si>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</si>
  <si>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</si>
  <si>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</si>
  <si>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</si>
  <si>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</si>
  <si>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</si>
  <si>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</si>
  <si>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</si>
  <si>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</si>
  <si>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</si>
  <si>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</si>
  <si>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</si>
  <si>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</si>
  <si>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</si>
  <si>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</si>
  <si>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</si>
  <si>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</si>
  <si>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</si>
  <si>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</si>
  <si>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</si>
  <si>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</si>
  <si>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</si>
  <si>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</si>
  <si>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</si>
  <si>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</si>
  <si>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</si>
  <si>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</si>
  <si>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</si>
  <si>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</si>
  <si>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</si>
  <si>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</si>
  <si>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</si>
  <si>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</si>
  <si>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</si>
  <si>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</si>
  <si>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</si>
  <si>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</si>
  <si>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</si>
  <si>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</si>
  <si>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</si>
  <si>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</si>
  <si>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</si>
  <si>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</si>
  <si>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</si>
  <si>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</si>
  <si>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</si>
  <si>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</si>
  <si>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</si>
  <si>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</si>
  <si>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</si>
  <si>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</si>
  <si>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</si>
  <si>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</si>
  <si>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</si>
  <si>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</si>
  <si>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</si>
  <si>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</si>
  <si>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</si>
  <si>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</si>
  <si>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</si>
  <si>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</si>
  <si>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</si>
  <si>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</si>
  <si>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</si>
  <si>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</si>
  <si>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</si>
  <si>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</si>
  <si>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</si>
  <si>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</si>
  <si>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</si>
  <si>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</si>
  <si>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</si>
  <si>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</si>
  <si>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</si>
  <si>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</si>
  <si>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</si>
  <si>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</si>
  <si>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</si>
  <si>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</si>
  <si>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</si>
  <si>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</si>
  <si>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</si>
  <si>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</si>
  <si>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</si>
  <si>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</si>
  <si>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</si>
  <si>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</si>
  <si>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</si>
  <si>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</si>
  <si>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</si>
  <si>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</si>
  <si>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</si>
  <si>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</si>
  <si>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</si>
  <si>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</si>
  <si>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</si>
  <si>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</si>
  <si>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</si>
  <si>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</si>
  <si>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</si>
  <si>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</si>
  <si>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</si>
  <si>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</si>
  <si>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</si>
  <si>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</si>
  <si>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</si>
  <si>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</si>
  <si>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</si>
  <si>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</si>
  <si>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</si>
  <si>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</si>
  <si>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</si>
  <si>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</si>
  <si>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</si>
  <si>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</si>
  <si>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</si>
  <si>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</si>
  <si>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</si>
  <si>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</si>
  <si>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</si>
  <si>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</si>
  <si>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</si>
  <si>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</si>
  <si>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</si>
  <si>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</si>
  <si>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</si>
  <si>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</si>
  <si>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</si>
  <si>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</si>
  <si>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</si>
  <si>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</si>
  <si>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</si>
  <si>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</si>
  <si>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</si>
  <si>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</si>
  <si>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</si>
  <si>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</si>
  <si>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</si>
  <si>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</si>
  <si>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</si>
  <si>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</si>
  <si>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</si>
  <si>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</si>
  <si>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</si>
  <si>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</si>
  <si>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</si>
  <si>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</si>
  <si>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</si>
  <si>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</si>
  <si>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</si>
  <si>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</si>
  <si>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</si>
  <si>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</si>
  <si>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</si>
  <si>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</si>
  <si>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</si>
  <si>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</si>
  <si>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</si>
  <si>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</si>
  <si>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</si>
  <si>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</si>
  <si>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</si>
  <si>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</si>
  <si>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</si>
  <si>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</si>
  <si>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</si>
  <si>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</si>
  <si>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</si>
  <si>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</si>
  <si>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</si>
  <si>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</si>
  <si>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</si>
  <si>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</si>
  <si>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</si>
  <si>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</si>
  <si>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</si>
  <si>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</si>
  <si>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</si>
  <si>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</si>
  <si>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</si>
  <si>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</si>
  <si>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</si>
  <si>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</si>
  <si>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</si>
  <si>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</si>
  <si>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</si>
  <si>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</si>
  <si>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</si>
  <si>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</si>
  <si>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</si>
  <si>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</si>
  <si>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</si>
  <si>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</si>
  <si>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</si>
  <si>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</si>
  <si>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</si>
  <si>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</si>
  <si>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</si>
  <si>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</si>
  <si>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</si>
  <si>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</si>
  <si>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</si>
  <si>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</si>
  <si>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</si>
  <si>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</si>
  <si>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</si>
  <si>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</si>
  <si>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</si>
  <si>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</si>
  <si>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</si>
  <si>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</si>
  <si>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</si>
  <si>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</si>
  <si>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</si>
  <si>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</si>
  <si>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</si>
  <si>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</si>
  <si>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</si>
  <si>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</si>
  <si>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</si>
  <si>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</si>
  <si>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</si>
  <si>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</si>
  <si>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</si>
  <si>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</si>
  <si>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</si>
  <si>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</si>
  <si>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</si>
  <si>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</si>
  <si>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</si>
  <si>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</si>
  <si>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</si>
  <si>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</si>
  <si>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</si>
  <si>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</si>
  <si>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</si>
  <si>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</si>
  <si>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</si>
  <si>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</si>
  <si>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</si>
  <si>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</si>
  <si>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</si>
  <si>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</si>
  <si>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</si>
  <si>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</si>
  <si>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</si>
  <si>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</si>
  <si>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</si>
  <si>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</si>
  <si>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</si>
  <si>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</si>
  <si>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</si>
  <si>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</si>
  <si>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</si>
  <si>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</si>
  <si>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</si>
  <si>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</si>
  <si>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</si>
  <si>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</si>
  <si>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</si>
  <si>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</si>
  <si>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</si>
  <si>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</si>
  <si>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</si>
  <si>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</si>
  <si>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</si>
  <si>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</si>
  <si>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</si>
  <si>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</si>
  <si>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</si>
  <si>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</si>
  <si>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</si>
  <si>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</si>
  <si>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</si>
  <si>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</si>
  <si>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</si>
  <si>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</si>
  <si>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</si>
  <si>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</si>
  <si>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</si>
  <si>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</si>
  <si>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</si>
  <si>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</si>
  <si>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</si>
  <si>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</si>
  <si>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</si>
  <si>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</si>
  <si>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</si>
  <si>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</si>
  <si>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</si>
  <si>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</si>
  <si>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</si>
  <si>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</si>
  <si>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</si>
  <si>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</si>
  <si>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</si>
  <si>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</si>
  <si>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</si>
  <si>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</si>
  <si>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</si>
  <si>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</si>
  <si>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</si>
  <si>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</si>
  <si>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</si>
  <si>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</si>
  <si>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</si>
  <si>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</si>
  <si>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</si>
  <si>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</si>
  <si>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</si>
  <si>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</si>
  <si>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</si>
  <si>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</si>
  <si>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</si>
  <si>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</si>
  <si>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</si>
  <si>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</si>
  <si>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</si>
  <si>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</si>
  <si>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</si>
  <si>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</si>
  <si>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</si>
  <si>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</si>
  <si>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</si>
  <si>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</si>
  <si>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</si>
  <si>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</si>
  <si>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</si>
  <si>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</si>
  <si>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</si>
  <si>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</si>
  <si>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</si>
  <si>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</si>
  <si>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</si>
  <si>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</si>
  <si>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</si>
  <si>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</si>
  <si>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</si>
  <si>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</si>
  <si>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</si>
  <si>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</si>
  <si>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</si>
  <si>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</si>
  <si>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</si>
  <si>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</si>
  <si>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</si>
  <si>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</si>
  <si>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</si>
  <si>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</si>
  <si>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</si>
  <si>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</si>
  <si>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</si>
  <si>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</si>
  <si>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</si>
  <si>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</si>
  <si>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</si>
  <si>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</si>
  <si>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</si>
  <si>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</si>
  <si>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</si>
  <si>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</si>
  <si>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</si>
  <si>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</si>
  <si>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</si>
  <si>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</si>
  <si>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</si>
  <si>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</si>
  <si>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</si>
  <si>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</si>
  <si>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</si>
  <si>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</si>
  <si>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</si>
  <si>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</si>
  <si>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</si>
  <si>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</si>
  <si>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</si>
  <si>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</si>
  <si>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</si>
  <si>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</si>
  <si>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</si>
  <si>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</si>
  <si>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</si>
  <si>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</si>
  <si>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</si>
  <si>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</si>
  <si>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</si>
  <si>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</si>
  <si>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</si>
  <si>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</si>
  <si>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</si>
  <si>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</si>
  <si>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</si>
  <si>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</si>
  <si>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</si>
  <si>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</si>
  <si>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</si>
  <si>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</si>
  <si>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</si>
  <si>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</si>
  <si>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</si>
  <si>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</si>
  <si>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</si>
  <si>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</si>
  <si>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</si>
  <si>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</si>
  <si>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</si>
  <si>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</si>
  <si>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</si>
  <si>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</si>
  <si>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</si>
  <si>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</si>
  <si>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</si>
  <si>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</si>
  <si>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</si>
  <si>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</si>
  <si>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</si>
  <si>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</si>
  <si>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</si>
  <si>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</si>
  <si>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</si>
  <si>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</si>
  <si>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</si>
  <si>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</si>
  <si>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</si>
  <si>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</si>
  <si>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</si>
  <si>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</si>
  <si>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</si>
  <si>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</si>
  <si>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</si>
  <si>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</si>
  <si>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</si>
  <si>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</si>
  <si>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</si>
  <si>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</si>
  <si>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</si>
  <si>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</si>
  <si>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</si>
  <si>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</si>
  <si>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</si>
  <si>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</si>
  <si>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</si>
  <si>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</si>
  <si>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</si>
  <si>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</si>
  <si>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</si>
  <si>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</si>
  <si>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</si>
  <si>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</si>
  <si>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</si>
  <si>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</si>
  <si>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</si>
  <si>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</si>
  <si>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</si>
  <si>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</si>
  <si>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</si>
  <si>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</si>
  <si>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</si>
  <si>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</si>
  <si>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</si>
  <si>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</si>
  <si>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</si>
  <si>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</si>
  <si>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</si>
  <si>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</si>
  <si>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</si>
  <si>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</si>
  <si>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</si>
  <si>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</si>
  <si>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</si>
  <si>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</si>
  <si>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</si>
  <si>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</si>
  <si>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</si>
  <si>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</si>
  <si>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</si>
  <si>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</si>
  <si>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</si>
  <si>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</si>
  <si>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</si>
  <si>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</si>
  <si>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</si>
  <si>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</si>
  <si>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</si>
  <si>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</si>
  <si>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</si>
  <si>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</si>
  <si>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</si>
  <si>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</si>
  <si>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</si>
  <si>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</si>
  <si>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</si>
  <si>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</si>
  <si>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</si>
  <si>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</si>
  <si>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</si>
  <si>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</si>
  <si>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</si>
  <si>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</si>
  <si>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</si>
  <si>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</si>
  <si>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</si>
  <si>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</si>
  <si>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</si>
  <si>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</si>
  <si>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</si>
  <si>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</si>
  <si>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</si>
  <si>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</si>
  <si>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</si>
  <si>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</si>
  <si>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</si>
  <si>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</si>
  <si>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</si>
  <si>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</si>
  <si>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</si>
  <si>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</si>
  <si>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</si>
  <si>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</si>
  <si>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</si>
  <si>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</si>
  <si>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</si>
  <si>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</si>
  <si>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</si>
  <si>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</si>
  <si>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</si>
  <si>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</si>
  <si>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</si>
  <si>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</si>
  <si>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</si>
  <si>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</si>
  <si>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</si>
  <si>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</si>
  <si>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</si>
  <si>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</si>
  <si>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</si>
  <si>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</si>
  <si>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</si>
  <si>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</si>
  <si>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</si>
  <si>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</si>
  <si>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</si>
  <si>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</si>
  <si>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</si>
  <si>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</si>
  <si>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</si>
  <si>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</si>
  <si>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</si>
  <si>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</si>
  <si>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</si>
  <si>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</si>
  <si>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</si>
  <si>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</si>
  <si>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</si>
  <si>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</si>
  <si>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</si>
  <si>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</si>
  <si>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</si>
  <si>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</si>
  <si>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</si>
  <si>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</si>
  <si>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</si>
  <si>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</si>
  <si>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</si>
  <si>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</si>
  <si>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</si>
  <si>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</si>
  <si>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</si>
  <si>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</si>
  <si>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</si>
  <si>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</si>
  <si>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</si>
  <si>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</si>
  <si>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</si>
  <si>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</si>
  <si>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</si>
  <si>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</si>
  <si>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</si>
  <si>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</si>
  <si>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</si>
  <si>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</si>
  <si>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</si>
  <si>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</si>
  <si>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</si>
  <si>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</si>
  <si>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</si>
  <si>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</si>
  <si>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</si>
  <si>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</si>
  <si>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</si>
  <si>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</si>
  <si>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</si>
  <si>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</si>
  <si>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</si>
  <si>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</si>
  <si>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</si>
  <si>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</si>
  <si>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</si>
  <si>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</si>
  <si>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</si>
  <si>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</si>
  <si>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</si>
  <si>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</si>
  <si>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</si>
  <si>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</si>
  <si>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</si>
  <si>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</si>
  <si>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</si>
  <si>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</si>
  <si>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</si>
  <si>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</si>
  <si>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</si>
  <si>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</si>
  <si>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</si>
  <si>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</si>
  <si>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</si>
  <si>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</si>
  <si>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</si>
  <si>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</si>
  <si>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</si>
  <si>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</si>
  <si>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</si>
  <si>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</si>
  <si>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</si>
  <si>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</si>
  <si>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</si>
  <si>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</si>
  <si>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</si>
  <si>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</si>
  <si>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</si>
  <si>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</si>
  <si>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</si>
  <si>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</si>
  <si>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</si>
  <si>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</si>
  <si>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</si>
  <si>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</si>
  <si>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</si>
  <si>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</si>
  <si>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</si>
  <si>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</si>
  <si>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</si>
  <si>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</si>
  <si>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</si>
  <si>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</si>
  <si>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</si>
  <si>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</si>
  <si>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</si>
  <si>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</si>
  <si>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</si>
  <si>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</si>
  <si>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</si>
  <si>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</si>
  <si>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</si>
  <si>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</si>
  <si>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</si>
  <si>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</si>
  <si>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</si>
  <si>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</si>
  <si>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</si>
  <si>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</si>
  <si>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</si>
  <si>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</si>
  <si>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</si>
  <si>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</si>
  <si>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</si>
  <si>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</si>
  <si>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</si>
  <si>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</si>
  <si>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</si>
  <si>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</si>
  <si>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</si>
  <si>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</si>
  <si>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</si>
  <si>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</si>
  <si>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</si>
  <si>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</si>
  <si>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</si>
  <si>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</si>
  <si>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</si>
  <si>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</si>
  <si>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</si>
  <si>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</si>
  <si>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</si>
  <si>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</si>
  <si>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</si>
  <si>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</si>
  <si>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</si>
  <si>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</si>
  <si>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</si>
  <si>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</si>
  <si>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</si>
  <si>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</si>
  <si>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</si>
  <si>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</si>
  <si>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</si>
  <si>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</si>
  <si>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</si>
  <si>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</si>
  <si>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</si>
  <si>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</si>
  <si>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</si>
  <si>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</si>
  <si>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</si>
  <si>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</si>
  <si>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</si>
  <si>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</si>
  <si>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</si>
  <si>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</si>
  <si>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</si>
  <si>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</si>
  <si>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</si>
  <si>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</si>
  <si>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</si>
  <si>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</si>
  <si>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</si>
  <si>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</si>
  <si>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</si>
  <si>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</si>
  <si>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</si>
  <si>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</si>
  <si>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</si>
  <si>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</si>
  <si>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</si>
  <si>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</si>
  <si>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</si>
  <si>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</si>
  <si>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</si>
  <si>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</si>
  <si>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</si>
  <si>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</si>
  <si>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</si>
  <si>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</si>
  <si>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</si>
  <si>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</si>
  <si>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</si>
  <si>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</si>
  <si>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</si>
  <si>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</si>
  <si>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</si>
  <si>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</si>
  <si>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</si>
  <si>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</si>
  <si>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</si>
  <si>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</si>
  <si>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</si>
  <si>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</si>
  <si>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</si>
  <si>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</si>
  <si>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</si>
  <si>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</si>
  <si>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</si>
  <si>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</si>
  <si>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</si>
  <si>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</si>
  <si>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</si>
  <si>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</si>
  <si>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</si>
  <si>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</si>
  <si>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</si>
  <si>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</si>
  <si>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</si>
  <si>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</si>
  <si>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</si>
  <si>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</si>
  <si>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</si>
  <si>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</si>
  <si>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</si>
  <si>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</si>
  <si>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</si>
  <si>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</si>
  <si>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</si>
  <si>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</si>
  <si>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</si>
  <si>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</si>
  <si>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</si>
  <si>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</si>
  <si>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</si>
  <si>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</si>
  <si>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</si>
  <si>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</si>
  <si>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</si>
  <si>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</si>
  <si>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</si>
  <si>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</si>
  <si>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</si>
  <si>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</si>
  <si>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</si>
  <si>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</si>
  <si>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</si>
  <si>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</si>
  <si>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</si>
  <si>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</si>
  <si>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</si>
  <si>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</si>
  <si>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</si>
  <si>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</si>
  <si>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</si>
  <si>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</si>
  <si>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</si>
  <si>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</si>
  <si>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</si>
  <si>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</si>
  <si>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</si>
  <si>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</si>
  <si>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</si>
  <si>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</si>
  <si>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</si>
  <si>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</si>
  <si>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</si>
  <si>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</si>
  <si>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</si>
  <si>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</si>
  <si>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</si>
  <si>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</si>
  <si>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</si>
  <si>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</si>
  <si>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</si>
  <si>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</si>
  <si>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</si>
  <si>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</si>
  <si>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</si>
  <si>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</si>
  <si>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</si>
  <si>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</si>
  <si>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</si>
  <si>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</si>
  <si>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</si>
  <si>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</si>
  <si>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</si>
  <si>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</si>
  <si>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</si>
  <si>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</si>
  <si>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</si>
  <si>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</si>
  <si>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</si>
  <si>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</si>
  <si>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</si>
  <si>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</si>
  <si>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</si>
  <si>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</si>
  <si>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</si>
  <si>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</si>
  <si>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</si>
  <si>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</si>
  <si>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</si>
  <si>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</si>
  <si>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</si>
  <si>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</si>
  <si>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</si>
  <si>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</si>
  <si>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</si>
  <si>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</si>
  <si>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</si>
  <si>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</si>
  <si>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</si>
  <si>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</si>
  <si>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</si>
  <si>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</si>
  <si>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</si>
  <si>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</si>
  <si>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</si>
  <si>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</si>
  <si>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</si>
  <si>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</si>
  <si>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</si>
  <si>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</si>
  <si>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</si>
  <si>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</si>
  <si>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</si>
  <si>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</si>
  <si>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</si>
  <si>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</si>
  <si>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</si>
  <si>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</si>
  <si>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</si>
  <si>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</si>
  <si>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</si>
  <si>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</si>
  <si>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</si>
  <si>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</si>
  <si>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</si>
  <si>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</si>
  <si>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</si>
  <si>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</si>
  <si>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</si>
  <si>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</si>
  <si>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</si>
  <si>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</si>
  <si>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</si>
  <si>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</si>
  <si>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</si>
  <si>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</si>
  <si>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</si>
  <si>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</si>
  <si>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</si>
  <si>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</si>
  <si>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</si>
  <si>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</si>
  <si>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</si>
  <si>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</si>
  <si>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</si>
  <si>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</si>
  <si>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</si>
  <si>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</si>
  <si>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</si>
  <si>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</si>
  <si>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</si>
  <si>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</si>
  <si>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</si>
  <si>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</si>
  <si>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</si>
  <si>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</si>
  <si>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</si>
  <si>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</si>
  <si>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</si>
  <si>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</si>
  <si>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</si>
  <si>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</si>
  <si>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</si>
  <si>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</si>
  <si>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</si>
  <si>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</si>
  <si>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</si>
  <si>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</si>
  <si>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</si>
  <si>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</si>
  <si>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</si>
  <si>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</si>
  <si>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</si>
  <si>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</si>
  <si>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</si>
  <si>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</si>
  <si>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</si>
  <si>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</si>
  <si>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</si>
  <si>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</si>
  <si>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</si>
  <si>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</si>
  <si>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</si>
  <si>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</si>
  <si>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</si>
  <si>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</si>
  <si>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</si>
  <si>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</si>
  <si>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</si>
  <si>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</si>
  <si>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</si>
  <si>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</si>
  <si>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</si>
  <si>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</si>
  <si>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</si>
  <si>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</si>
  <si>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</si>
  <si>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</si>
  <si>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</si>
  <si>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</si>
  <si>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</si>
  <si>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</si>
  <si>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</si>
  <si>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</si>
  <si>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</si>
  <si>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</si>
  <si>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</si>
  <si>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</si>
  <si>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</si>
  <si>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</si>
  <si>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</si>
  <si>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</si>
  <si>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</si>
  <si>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</si>
  <si>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</si>
  <si>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</si>
  <si>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</si>
  <si>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</si>
  <si>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</si>
  <si>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</si>
  <si>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</si>
  <si>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</si>
  <si>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</si>
  <si>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</si>
  <si>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</si>
  <si>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</si>
  <si>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</si>
  <si>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</si>
  <si>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</si>
  <si>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</si>
  <si>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</si>
  <si>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</si>
  <si>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</si>
  <si>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</si>
  <si>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</si>
  <si>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</si>
  <si>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</si>
  <si>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</si>
  <si>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</si>
  <si>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</si>
  <si>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</si>
  <si>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</si>
  <si>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</si>
  <si>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</si>
  <si>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</si>
  <si>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</si>
  <si>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</si>
  <si>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</si>
  <si>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</si>
  <si>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</si>
  <si>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</si>
  <si>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</si>
  <si>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</si>
  <si>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</si>
  <si>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</si>
  <si>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</si>
  <si>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</si>
  <si>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</si>
  <si>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</si>
  <si>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</si>
  <si>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</si>
  <si>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</si>
  <si>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</si>
  <si>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</si>
  <si>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</si>
  <si>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</si>
  <si>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</si>
  <si>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</si>
  <si>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</si>
  <si>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</si>
  <si>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</si>
  <si>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</si>
  <si>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</si>
  <si>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</si>
  <si>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</si>
  <si>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</si>
  <si>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</si>
  <si>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</si>
  <si>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</si>
  <si>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</si>
  <si>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</si>
  <si>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</si>
  <si>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</si>
  <si>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</si>
  <si>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</si>
  <si>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</si>
  <si>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</si>
  <si>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</si>
  <si>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</si>
  <si>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</si>
  <si>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</si>
  <si>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</si>
  <si>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</si>
  <si>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</si>
  <si>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</si>
  <si>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</si>
  <si>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</si>
  <si>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</si>
  <si>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</si>
  <si>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</si>
  <si>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</si>
  <si>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</si>
  <si>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</si>
  <si>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</si>
  <si>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</si>
  <si>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</si>
  <si>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</si>
  <si>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</si>
  <si>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</si>
  <si>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</si>
  <si>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</si>
  <si>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</si>
  <si>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</si>
  <si>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</si>
  <si>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</si>
  <si>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</si>
  <si>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</si>
  <si>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</si>
  <si>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</si>
  <si>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</si>
  <si>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</si>
  <si>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</si>
  <si>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</si>
  <si>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</si>
  <si>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</si>
  <si>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</si>
  <si>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</si>
  <si>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</si>
  <si>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</si>
  <si>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</si>
  <si>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</si>
  <si>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</si>
  <si>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</si>
  <si>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</si>
  <si>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</si>
  <si>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</si>
  <si>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</si>
  <si>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</si>
  <si>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</si>
  <si>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</si>
  <si>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</si>
  <si>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</si>
  <si>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</si>
  <si>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</si>
  <si>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</si>
  <si>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</si>
  <si>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</si>
  <si>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</si>
  <si>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</si>
  <si>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</si>
  <si>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</si>
  <si>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</si>
  <si>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</si>
  <si>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</si>
  <si>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</si>
  <si>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</si>
  <si>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</si>
  <si>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</si>
  <si>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</si>
  <si>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</si>
  <si>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</si>
  <si>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</si>
  <si>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</si>
  <si>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</si>
  <si>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</si>
  <si>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</si>
  <si>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</si>
  <si>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</si>
  <si>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</si>
  <si>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</si>
  <si>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</si>
  <si>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</si>
  <si>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</si>
  <si>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</si>
  <si>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</si>
  <si>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</si>
  <si>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</si>
  <si>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</si>
  <si>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</si>
  <si>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</si>
  <si>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</si>
  <si>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</si>
  <si>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</si>
  <si>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</si>
  <si>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</si>
  <si>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</si>
  <si>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</si>
  <si>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</si>
  <si>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</si>
  <si>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</si>
  <si>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</si>
  <si>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</si>
  <si>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</si>
  <si>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</si>
  <si>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</si>
  <si>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</si>
  <si>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</si>
  <si>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</si>
  <si>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</si>
  <si>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</si>
  <si>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</si>
  <si>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</si>
  <si>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</si>
  <si>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</si>
  <si>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</si>
  <si>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</si>
  <si>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</si>
  <si>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</si>
  <si>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</si>
  <si>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</si>
  <si>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</si>
  <si>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</si>
  <si>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</si>
  <si>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</si>
  <si>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</si>
  <si>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</si>
  <si>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</si>
  <si>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</si>
  <si>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</si>
  <si>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</si>
  <si>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</si>
  <si>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</si>
  <si>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</si>
  <si>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</si>
  <si>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</si>
  <si>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</si>
  <si>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</si>
  <si>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</si>
  <si>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</si>
  <si>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</si>
  <si>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</si>
  <si>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</si>
  <si>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</si>
  <si>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</si>
  <si>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</si>
  <si>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</si>
  <si>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</si>
  <si>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</si>
  <si>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</si>
  <si>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</si>
  <si>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</si>
  <si>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</si>
  <si>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</si>
  <si>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</si>
  <si>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</si>
  <si>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</si>
  <si>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</si>
  <si>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</si>
  <si>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</si>
  <si>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</si>
  <si>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</si>
  <si>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</si>
  <si>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</si>
  <si>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</si>
  <si>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</si>
  <si>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</si>
  <si>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</si>
  <si>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</si>
  <si>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</si>
  <si>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</si>
  <si>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</si>
  <si>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</si>
  <si>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</si>
  <si>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</si>
  <si>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</si>
  <si>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</si>
  <si>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</si>
  <si>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</si>
  <si>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</si>
  <si>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</si>
  <si>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</si>
  <si>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</si>
  <si>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</si>
  <si>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</si>
  <si>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</si>
  <si>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</si>
  <si>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</si>
  <si>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</si>
  <si>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</si>
  <si>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</si>
  <si>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</si>
  <si>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</si>
  <si>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</si>
  <si>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</si>
  <si>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</si>
  <si>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</si>
  <si>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</si>
  <si>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</si>
  <si>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</si>
  <si>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</si>
  <si>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</si>
  <si>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</si>
  <si>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</si>
  <si>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</si>
  <si>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</si>
  <si>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</si>
  <si>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</si>
  <si>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</si>
  <si>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</si>
  <si>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</si>
  <si>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</si>
  <si>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</si>
  <si>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</si>
  <si>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</si>
  <si>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</si>
  <si>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</si>
  <si>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</si>
  <si>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</si>
  <si>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</si>
  <si>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</si>
  <si>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</si>
  <si>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</si>
  <si>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</si>
  <si>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</si>
  <si>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</si>
  <si>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</si>
  <si>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</si>
  <si>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</si>
  <si>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</si>
  <si>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</si>
  <si>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</si>
  <si>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</si>
  <si>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</si>
  <si>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</si>
  <si>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</si>
  <si>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</si>
  <si>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</si>
  <si>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</si>
  <si>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</si>
  <si>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</si>
  <si>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</si>
  <si>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</si>
  <si>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</si>
  <si>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</si>
  <si>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</si>
  <si>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</si>
  <si>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</si>
  <si>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</si>
  <si>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</si>
  <si>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</si>
  <si>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</si>
  <si>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</si>
  <si>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</si>
  <si>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</si>
  <si>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</si>
  <si>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</si>
  <si>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</si>
  <si>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</si>
  <si>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</si>
  <si>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</si>
  <si>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</si>
  <si>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</si>
  <si>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</si>
  <si>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</si>
  <si>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</si>
  <si>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</si>
  <si>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</si>
  <si>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</si>
  <si>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</si>
  <si>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</si>
  <si>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</si>
  <si>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</si>
  <si>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</si>
  <si>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</si>
  <si>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</si>
  <si>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</si>
  <si>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</si>
  <si>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</si>
  <si>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</si>
  <si>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</si>
  <si>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</si>
  <si>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</si>
  <si>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</si>
  <si>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</si>
  <si>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</si>
  <si>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</si>
  <si>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</si>
  <si>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</si>
  <si>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</si>
  <si>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</si>
  <si>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</si>
  <si>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</si>
  <si>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</si>
  <si>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</si>
  <si>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</si>
  <si>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</si>
  <si>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</si>
  <si>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</si>
  <si>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</si>
  <si>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</si>
  <si>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</si>
  <si>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</si>
  <si>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</si>
  <si>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</si>
  <si>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</si>
  <si>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</si>
  <si>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</si>
  <si>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</si>
  <si>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</si>
  <si>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</si>
  <si>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</si>
  <si>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</si>
  <si>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</si>
  <si>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</si>
  <si>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</si>
  <si>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</si>
  <si>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</si>
  <si>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</si>
  <si>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</si>
  <si>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</si>
  <si>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</si>
  <si>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</si>
  <si>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</si>
  <si>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</si>
  <si>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</si>
  <si>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</si>
  <si>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</si>
  <si>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</si>
  <si>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</si>
  <si>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</si>
  <si>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</si>
  <si>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</si>
  <si>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</si>
  <si>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</si>
  <si>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</si>
  <si>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</si>
  <si>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</si>
  <si>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</si>
  <si>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</si>
  <si>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</si>
  <si>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</si>
  <si>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</si>
  <si>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</si>
  <si>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</si>
  <si>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</si>
  <si>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</si>
  <si>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</si>
  <si>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</si>
  <si>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</si>
  <si>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</si>
  <si>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</si>
  <si>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</si>
  <si>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</si>
  <si>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</si>
  <si>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</si>
  <si>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</si>
  <si>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</si>
  <si>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</si>
  <si>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</si>
  <si>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</si>
  <si>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</si>
  <si>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</si>
  <si>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</si>
  <si>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</si>
  <si>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</si>
  <si>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</si>
  <si>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</si>
  <si>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</si>
  <si>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</si>
  <si>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</si>
  <si>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</si>
  <si>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</si>
  <si>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</si>
  <si>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</si>
  <si>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</si>
  <si>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</si>
  <si>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</si>
  <si>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</si>
  <si>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</si>
  <si>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</si>
  <si>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</si>
  <si>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</si>
  <si>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</si>
  <si>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</si>
  <si>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</si>
  <si>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</si>
  <si>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</si>
  <si>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</si>
  <si>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</si>
  <si>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</si>
  <si>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</si>
  <si>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</si>
  <si>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</si>
  <si>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</si>
  <si>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</si>
  <si>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</si>
  <si>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</si>
  <si>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</si>
  <si>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</si>
  <si>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</si>
  <si>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</si>
  <si>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</si>
  <si>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</si>
  <si>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</si>
  <si>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</si>
  <si>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</si>
  <si>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</si>
  <si>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</si>
  <si>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</si>
  <si>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</si>
  <si>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</si>
  <si>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</si>
  <si>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</si>
  <si>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</si>
  <si>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</si>
  <si>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</si>
  <si>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</si>
  <si>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</si>
  <si>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</si>
  <si>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</si>
  <si>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</si>
  <si>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</si>
  <si>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</si>
  <si>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</si>
  <si>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</si>
  <si>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</si>
  <si>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</si>
  <si>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</si>
  <si>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</si>
  <si>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</si>
  <si>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</si>
  <si>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</si>
  <si>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</si>
  <si>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</si>
  <si>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</si>
  <si>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</si>
  <si>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</si>
  <si>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</si>
  <si>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</si>
  <si>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</si>
  <si>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</si>
  <si>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</si>
  <si>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</si>
  <si>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</si>
  <si>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</si>
  <si>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</si>
  <si>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</si>
  <si>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</si>
  <si>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</si>
  <si>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</si>
  <si>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</si>
  <si>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</si>
  <si>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</si>
  <si>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</si>
  <si>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</si>
  <si>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</si>
  <si>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</si>
  <si>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</si>
  <si>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</si>
  <si>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</si>
  <si>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</si>
  <si>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</si>
  <si>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</si>
  <si>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</si>
  <si>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</si>
  <si>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</si>
  <si>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</si>
  <si>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</si>
  <si>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</si>
  <si>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</si>
  <si>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</si>
  <si>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</si>
  <si>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</si>
  <si>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</si>
  <si>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</si>
  <si>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</si>
  <si>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</si>
  <si>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</si>
  <si>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</si>
  <si>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</si>
  <si>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</si>
  <si>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</si>
  <si>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</si>
  <si>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</si>
  <si>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</si>
  <si>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</si>
  <si>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</si>
  <si>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</si>
  <si>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</si>
  <si>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</si>
  <si>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</si>
  <si>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</si>
  <si>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</si>
  <si>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</si>
  <si>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</si>
  <si>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</si>
  <si>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</si>
  <si>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</si>
  <si>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</si>
  <si>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</si>
  <si>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</si>
  <si>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</si>
  <si>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</si>
  <si>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</si>
  <si>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</si>
  <si>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</si>
  <si>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</si>
  <si>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</si>
  <si>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</si>
  <si>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</si>
  <si>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</si>
  <si>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</si>
  <si>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</si>
  <si>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</si>
  <si>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</si>
  <si>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</si>
  <si>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</si>
  <si>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</si>
  <si>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</si>
  <si>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</si>
  <si>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</si>
  <si>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</si>
  <si>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</si>
  <si>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</si>
  <si>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</si>
  <si>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</si>
  <si>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</si>
  <si>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</si>
  <si>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</si>
  <si>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</si>
  <si>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</si>
  <si>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</si>
  <si>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</si>
  <si>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</si>
  <si>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</si>
  <si>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</si>
  <si>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</si>
  <si>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</si>
  <si>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</si>
  <si>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</si>
  <si>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</si>
  <si>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</si>
  <si>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</si>
  <si>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</si>
  <si>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</si>
  <si>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</si>
  <si>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</si>
  <si>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</si>
  <si>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</si>
  <si>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</si>
  <si>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</si>
  <si>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</si>
  <si>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</si>
  <si>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</si>
  <si>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</si>
  <si>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</si>
  <si>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</si>
  <si>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</si>
  <si>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</si>
  <si>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</si>
  <si>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</si>
  <si>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</si>
  <si>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</si>
  <si>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</si>
  <si>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</si>
  <si>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</si>
  <si>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</si>
  <si>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</si>
  <si>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</si>
  <si>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</si>
  <si>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</si>
  <si>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</si>
  <si>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</si>
  <si>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</si>
  <si>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</si>
  <si>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</si>
  <si>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</si>
  <si>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</si>
  <si>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</si>
  <si>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</si>
  <si>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</si>
  <si>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</si>
  <si>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</si>
  <si>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</si>
  <si>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</si>
  <si>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</si>
  <si>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</si>
  <si>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</si>
  <si>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</si>
  <si>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</si>
  <si>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</si>
  <si>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</si>
  <si>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</si>
  <si>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</si>
  <si>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</si>
  <si>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</si>
  <si>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</si>
  <si>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</si>
  <si>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</si>
  <si>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</si>
  <si>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</si>
  <si>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</si>
  <si>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</si>
  <si>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</si>
  <si>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</si>
  <si>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</si>
  <si>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</si>
  <si>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</si>
  <si>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</si>
  <si>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</si>
  <si>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</si>
  <si>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</si>
  <si>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</si>
  <si>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</si>
  <si>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</si>
  <si>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</si>
  <si>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</si>
  <si>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</si>
  <si>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</si>
  <si>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</si>
  <si>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</si>
  <si>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</si>
  <si>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</si>
  <si>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</si>
  <si>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</si>
  <si>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</si>
  <si>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</si>
  <si>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</si>
  <si>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</si>
  <si>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</si>
  <si>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</si>
  <si>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</si>
  <si>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</si>
  <si>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</si>
  <si>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</si>
  <si>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</si>
  <si>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</si>
  <si>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</si>
  <si>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</si>
  <si>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</si>
  <si>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</si>
  <si>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</si>
  <si>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</si>
  <si>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</si>
  <si>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</si>
  <si>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</si>
  <si>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</si>
  <si>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</si>
  <si>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</si>
  <si>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</si>
  <si>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</si>
  <si>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</si>
  <si>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</si>
  <si>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</si>
  <si>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</si>
  <si>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</si>
  <si>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</si>
  <si>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</si>
  <si>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</si>
  <si>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</si>
  <si>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</si>
  <si>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</si>
  <si>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</si>
  <si>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</si>
  <si>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</si>
  <si>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</si>
  <si>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</si>
  <si>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</si>
  <si>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</si>
  <si>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</si>
  <si>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</si>
  <si>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</si>
  <si>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</si>
  <si>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</si>
  <si>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</si>
  <si>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</si>
  <si>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</si>
  <si>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</si>
  <si>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</si>
  <si>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</si>
  <si>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</si>
  <si>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</si>
  <si>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</si>
  <si>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</si>
  <si>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</si>
  <si>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</si>
  <si>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</si>
  <si>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</si>
  <si>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</si>
  <si>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</si>
  <si>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</si>
  <si>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</si>
  <si>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</si>
  <si>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</si>
  <si>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</si>
  <si>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</si>
  <si>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</si>
  <si>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</si>
  <si>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</si>
  <si>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</si>
  <si>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</si>
  <si>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</si>
  <si>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</si>
  <si>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</si>
  <si>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</si>
  <si>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</si>
  <si>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</si>
  <si>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</si>
  <si>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</si>
  <si>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</si>
  <si>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</si>
  <si>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</si>
  <si>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</si>
  <si>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</si>
  <si>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</si>
  <si>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</si>
  <si>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</si>
  <si>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</si>
  <si>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</si>
  <si>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</si>
  <si>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</si>
  <si>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</si>
  <si>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</si>
  <si>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</si>
  <si>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</si>
  <si>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</si>
  <si>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</si>
  <si>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</si>
  <si>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</si>
  <si>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</si>
  <si>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</si>
  <si>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</si>
  <si>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</si>
  <si>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</si>
  <si>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</si>
  <si>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</si>
  <si>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</si>
  <si>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</si>
  <si>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</si>
  <si>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</si>
  <si>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</si>
  <si>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</si>
  <si>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</si>
  <si>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</si>
  <si>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</si>
  <si>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</si>
  <si>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</si>
  <si>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</si>
  <si>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</si>
  <si>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</si>
  <si>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</si>
  <si>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</si>
  <si>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</si>
  <si>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</si>
  <si>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</si>
  <si>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</si>
  <si>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</si>
  <si>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</si>
  <si>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</si>
  <si>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</si>
  <si>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</si>
  <si>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</si>
  <si>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</si>
  <si>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</si>
  <si>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</si>
  <si>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</si>
  <si>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</si>
  <si>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</si>
  <si>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</si>
  <si>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</si>
  <si>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</si>
  <si>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</si>
  <si>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</si>
  <si>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</si>
  <si>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</si>
  <si>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</si>
  <si>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</si>
  <si>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</si>
  <si>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</si>
  <si>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</si>
  <si>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</si>
  <si>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</si>
  <si>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</si>
  <si>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</si>
  <si>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</si>
  <si>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</si>
  <si>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</si>
  <si>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</si>
  <si>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</si>
  <si>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</si>
  <si>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</si>
  <si>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</si>
  <si>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</si>
  <si>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</si>
  <si>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</si>
  <si>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</si>
  <si>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</si>
  <si>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</si>
  <si>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</si>
  <si>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</si>
  <si>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</si>
  <si>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</si>
  <si>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</si>
  <si>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</si>
  <si>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</si>
  <si>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</si>
  <si>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</si>
  <si>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</si>
  <si>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</si>
  <si>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</si>
  <si>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</si>
  <si>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</si>
  <si>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</si>
  <si>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</si>
  <si>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</si>
  <si>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</si>
  <si>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</si>
  <si>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</si>
  <si>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</si>
  <si>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</si>
  <si>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</si>
  <si>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</si>
  <si>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</si>
  <si>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</si>
  <si>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</si>
  <si>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</si>
  <si>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</si>
  <si>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</si>
  <si>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</si>
  <si>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</si>
  <si>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</si>
  <si>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</si>
  <si>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</si>
  <si>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</si>
  <si>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</si>
  <si>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</si>
  <si>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</si>
  <si>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</si>
  <si>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</si>
  <si>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</si>
  <si>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</si>
  <si>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</si>
  <si>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</si>
  <si>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</si>
  <si>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</si>
  <si>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</si>
  <si>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</si>
  <si>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</si>
  <si>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</si>
  <si>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</si>
  <si>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</si>
  <si>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</si>
  <si>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</si>
  <si>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</si>
  <si>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</si>
  <si>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</si>
  <si>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</si>
  <si>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</si>
  <si>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</si>
  <si>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</si>
  <si>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</si>
  <si>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</si>
  <si>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</si>
  <si>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</si>
  <si>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</si>
  <si>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</si>
  <si>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</si>
  <si>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</si>
  <si>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</si>
  <si>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</si>
  <si>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</si>
  <si>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</si>
  <si>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</si>
  <si>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</si>
  <si>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</si>
  <si>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</si>
  <si>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</si>
  <si>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</si>
  <si>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</si>
  <si>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</si>
  <si>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</si>
  <si>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</si>
  <si>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</si>
  <si>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</si>
  <si>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</si>
  <si>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</si>
  <si>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</si>
  <si>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</si>
  <si>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</si>
  <si>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</si>
  <si>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</si>
  <si>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</si>
  <si>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</si>
  <si>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</si>
  <si>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</si>
  <si>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</si>
  <si>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</si>
  <si>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</si>
  <si>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</si>
  <si>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</si>
  <si>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</si>
  <si>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</si>
  <si>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</si>
  <si>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</si>
  <si>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</si>
  <si>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</si>
  <si>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</si>
  <si>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</si>
  <si>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</si>
  <si>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</si>
  <si>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</si>
  <si>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</si>
  <si>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</si>
  <si>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</si>
  <si>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</si>
  <si>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</si>
  <si>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</si>
  <si>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</si>
  <si>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</si>
  <si>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</si>
  <si>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</si>
  <si>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</si>
  <si>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</si>
  <si>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</si>
  <si>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</si>
  <si>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</si>
  <si>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</si>
  <si>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</si>
  <si>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</si>
  <si>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</si>
  <si>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</si>
  <si>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</si>
  <si>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</si>
  <si>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</si>
  <si>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</si>
  <si>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</si>
  <si>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</si>
  <si>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</si>
  <si>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</si>
  <si>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</si>
  <si>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</si>
  <si>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</si>
  <si>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</si>
  <si>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</si>
  <si>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</si>
  <si>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</si>
  <si>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</si>
  <si>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</si>
  <si>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</si>
  <si>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</si>
  <si>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</si>
  <si>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</si>
  <si>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</si>
  <si>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</si>
  <si>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</si>
  <si>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</si>
  <si>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</si>
  <si>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</si>
  <si>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</si>
  <si>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</si>
  <si>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</si>
  <si>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</si>
  <si>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</si>
  <si>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</si>
  <si>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</si>
  <si>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</si>
  <si>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</si>
  <si>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</si>
  <si>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</si>
  <si>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</si>
  <si>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</si>
  <si>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</si>
  <si>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</si>
  <si>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</si>
  <si>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</si>
  <si>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</si>
  <si>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</si>
  <si>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</si>
  <si>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</si>
  <si>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</si>
  <si>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</si>
  <si>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</si>
  <si>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</si>
  <si>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</si>
  <si>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</si>
  <si>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</si>
  <si>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</si>
  <si>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</si>
  <si>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</si>
  <si>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</si>
  <si>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</si>
  <si>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</si>
  <si>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</si>
  <si>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</si>
  <si>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</si>
  <si>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</si>
  <si>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</si>
  <si>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</si>
  <si>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</si>
  <si>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</si>
  <si>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</si>
  <si>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</si>
  <si>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</si>
  <si>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</si>
  <si>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</si>
  <si>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</si>
  <si>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</si>
  <si>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</si>
  <si>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</si>
  <si>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</si>
  <si>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</si>
  <si>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</si>
  <si>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</si>
  <si>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</si>
  <si>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</si>
  <si>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</si>
  <si>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</si>
  <si>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</si>
  <si>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</si>
  <si>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</si>
  <si>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</si>
  <si>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</si>
  <si>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</si>
  <si>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</si>
  <si>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</si>
  <si>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</si>
  <si>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</si>
  <si>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</si>
  <si>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</si>
  <si>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</si>
  <si>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</si>
  <si>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</si>
  <si>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</si>
  <si>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</si>
  <si>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</si>
  <si>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</si>
  <si>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</si>
  <si>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</si>
  <si>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</si>
  <si>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</si>
  <si>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</si>
  <si>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</si>
  <si>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</si>
  <si>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</si>
  <si>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</si>
  <si>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</si>
  <si>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</si>
  <si>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</si>
  <si>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</si>
  <si>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</si>
  <si>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</si>
  <si>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</si>
  <si>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</si>
  <si>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</si>
  <si>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</si>
  <si>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</si>
  <si>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</si>
  <si>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</si>
  <si>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</si>
  <si>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</si>
  <si>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</si>
  <si>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</si>
  <si>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</si>
  <si>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</si>
  <si>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</si>
  <si>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</si>
  <si>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</si>
  <si>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</si>
  <si>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</si>
  <si>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</si>
  <si>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</si>
  <si>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</si>
  <si>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</si>
  <si>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</si>
  <si>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</si>
  <si>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</si>
  <si>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</si>
  <si>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</si>
  <si>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</si>
  <si>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</si>
  <si>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</si>
  <si>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</si>
  <si>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</si>
  <si>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</si>
  <si>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</si>
  <si>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</si>
  <si>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</si>
  <si>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</si>
  <si>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</si>
  <si>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</si>
  <si>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</si>
  <si>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</si>
  <si>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</si>
  <si>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</si>
  <si>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</si>
  <si>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</si>
  <si>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</si>
  <si>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</si>
  <si>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</si>
  <si>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</si>
  <si>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</si>
  <si>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</si>
  <si>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</si>
  <si>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</si>
  <si>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</si>
  <si>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</si>
  <si>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</si>
  <si>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</si>
  <si>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</si>
  <si>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</si>
  <si>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</si>
  <si>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</si>
  <si>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</si>
  <si>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</si>
  <si>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</si>
  <si>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</si>
  <si>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</si>
  <si>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</si>
  <si>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</si>
  <si>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</si>
  <si>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</si>
  <si>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</si>
  <si>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</si>
  <si>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</si>
  <si>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</si>
  <si>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</si>
  <si>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</si>
  <si>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</si>
  <si>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</si>
  <si>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</si>
  <si>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</si>
  <si>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</si>
  <si>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</si>
  <si>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</si>
  <si>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</si>
  <si>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</si>
  <si>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</si>
  <si>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</si>
  <si>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</si>
  <si>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</si>
  <si>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</si>
  <si>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</si>
  <si>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</si>
  <si>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</si>
  <si>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</si>
  <si>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</si>
  <si>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</si>
  <si>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</si>
  <si>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</si>
  <si>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</si>
  <si>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</si>
  <si>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</si>
  <si>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</si>
  <si>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</si>
  <si>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</si>
  <si>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</si>
  <si>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</si>
  <si>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</si>
  <si>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</si>
  <si>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</si>
  <si>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</si>
  <si>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</si>
  <si>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</si>
  <si>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</si>
  <si>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</si>
  <si>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</si>
  <si>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</si>
  <si>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</si>
  <si>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</si>
  <si>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</si>
  <si>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</si>
  <si>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</si>
  <si>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</si>
  <si>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</si>
  <si>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</si>
  <si>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</si>
  <si>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</si>
  <si>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</si>
  <si>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</si>
  <si>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</si>
  <si>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</si>
  <si>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</si>
  <si>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</si>
  <si>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</si>
  <si>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</si>
  <si>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</si>
  <si>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</si>
  <si>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</si>
  <si>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</si>
  <si>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</si>
  <si>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</si>
  <si>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</si>
  <si>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</si>
  <si>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</si>
  <si>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</si>
  <si>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</si>
  <si>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</si>
  <si>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</si>
  <si>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</si>
  <si>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</si>
  <si>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</si>
  <si>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</si>
  <si>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</si>
  <si>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</si>
  <si>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</si>
  <si>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</si>
  <si>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</si>
  <si>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</si>
  <si>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</si>
  <si>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</si>
  <si>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</si>
  <si>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</si>
  <si>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</si>
  <si>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</si>
  <si>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</si>
  <si>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</si>
  <si>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</si>
  <si>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</si>
  <si>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</si>
  <si>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</si>
  <si>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</si>
  <si>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</si>
  <si>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</si>
  <si>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</si>
  <si>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</si>
  <si>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</si>
  <si>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</si>
  <si>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</si>
  <si>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</si>
  <si>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</si>
  <si>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</si>
  <si>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</si>
  <si>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</si>
  <si>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</si>
  <si>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</si>
  <si>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</si>
  <si>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</si>
  <si>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</si>
  <si>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</si>
  <si>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</si>
  <si>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</si>
  <si>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</si>
  <si>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</si>
  <si>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</si>
  <si>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</si>
  <si>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</si>
  <si>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</si>
  <si>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</si>
  <si>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</si>
  <si>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</si>
  <si>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</si>
  <si>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</si>
  <si>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</si>
  <si>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</si>
  <si>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</si>
  <si>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</si>
  <si>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</si>
  <si>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</si>
  <si>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</si>
  <si>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</si>
  <si>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</si>
  <si>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</si>
  <si>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</si>
  <si>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</si>
  <si>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</si>
  <si>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</si>
  <si>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</si>
  <si>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</si>
  <si>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</si>
  <si>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</si>
  <si>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</si>
  <si>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</si>
  <si>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</si>
  <si>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</si>
  <si>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</si>
  <si>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</si>
  <si>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</si>
  <si>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</si>
  <si>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</si>
  <si>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</si>
  <si>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</si>
  <si>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</si>
  <si>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</si>
  <si>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</si>
  <si>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</si>
  <si>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</si>
  <si>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</si>
  <si>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</si>
  <si>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</si>
  <si>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</si>
  <si>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</si>
  <si>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</si>
  <si>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</si>
  <si>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</si>
  <si>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</si>
  <si>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</si>
  <si>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</si>
  <si>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</si>
  <si>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</si>
  <si>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</si>
  <si>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</si>
  <si>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</si>
  <si>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</si>
  <si>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</si>
  <si>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</si>
  <si>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</si>
  <si>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</si>
  <si>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</si>
  <si>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</si>
  <si>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</si>
  <si>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</si>
  <si>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</si>
  <si>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</si>
  <si>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</si>
  <si>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</si>
  <si>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</si>
  <si>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</si>
  <si>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</si>
  <si>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</si>
  <si>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</si>
  <si>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</si>
  <si>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</si>
  <si>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</si>
  <si>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</si>
  <si>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</si>
  <si>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</si>
  <si>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</si>
  <si>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</si>
  <si>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</si>
  <si>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</si>
  <si>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</si>
  <si>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</si>
  <si>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</si>
  <si>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</si>
  <si>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</si>
  <si>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</si>
  <si>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</si>
  <si>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</si>
  <si>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</si>
  <si>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</si>
  <si>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</si>
  <si>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</si>
  <si>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</si>
  <si>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</si>
  <si>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</si>
  <si>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</si>
  <si>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</si>
  <si>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</si>
  <si>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</si>
  <si>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</si>
  <si>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</si>
  <si>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</si>
  <si>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</si>
  <si>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</si>
  <si>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</si>
  <si>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</si>
  <si>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</si>
  <si>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</si>
  <si>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</si>
  <si>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</si>
  <si>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</si>
  <si>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</si>
  <si>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</si>
  <si>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</si>
  <si>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</si>
  <si>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</si>
  <si>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</si>
  <si>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</si>
  <si>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</si>
  <si>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</si>
  <si>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</si>
  <si>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</si>
  <si>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</si>
  <si>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</si>
  <si>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</si>
  <si>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</si>
  <si>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</si>
  <si>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</si>
  <si>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</si>
  <si>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</si>
  <si>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</si>
  <si>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</si>
  <si>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</si>
  <si>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</si>
  <si>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</si>
  <si>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</si>
  <si>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</si>
  <si>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</si>
  <si>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</si>
  <si>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</si>
  <si>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</si>
  <si>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</si>
  <si>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</si>
  <si>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</si>
  <si>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</si>
  <si>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</si>
  <si>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</si>
  <si>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</si>
  <si>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</si>
  <si>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</si>
  <si>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</si>
  <si>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</si>
  <si>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</si>
  <si>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</si>
  <si>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</si>
  <si>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</si>
  <si>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</si>
  <si>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</si>
  <si>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</si>
  <si>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</si>
  <si>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</si>
  <si>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</si>
  <si>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</si>
  <si>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</si>
  <si>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</si>
  <si>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</si>
  <si>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</si>
  <si>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</si>
  <si>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</si>
  <si>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</si>
  <si>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</si>
  <si>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</si>
  <si>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</si>
  <si>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</si>
  <si>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</si>
  <si>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</si>
  <si>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</si>
  <si>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</si>
  <si>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</si>
  <si>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</si>
  <si>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</si>
  <si>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</si>
  <si>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</si>
  <si>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</si>
  <si>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</si>
  <si>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</si>
  <si>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</si>
  <si>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</si>
  <si>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</si>
  <si>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</si>
  <si>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</si>
  <si>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</si>
  <si>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</si>
  <si>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</si>
  <si>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</si>
  <si>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</si>
  <si>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</si>
  <si>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</si>
  <si>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</si>
  <si>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</si>
  <si>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</si>
  <si>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</si>
  <si>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</si>
  <si>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</si>
  <si>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</si>
  <si>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</si>
  <si>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</si>
  <si>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</si>
  <si>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</si>
  <si>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</si>
  <si>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</si>
  <si>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</si>
  <si>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</si>
  <si>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</si>
  <si>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</si>
  <si>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</si>
  <si>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</si>
  <si>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</si>
  <si>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</si>
  <si>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</si>
  <si>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</si>
  <si>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</si>
  <si>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</si>
  <si>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</si>
  <si>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</si>
  <si>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</si>
  <si>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</si>
  <si>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</si>
  <si>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</si>
  <si>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</si>
  <si>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</si>
  <si>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</si>
  <si>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</si>
  <si>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</si>
  <si>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</si>
  <si>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</si>
  <si>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</si>
  <si>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</si>
  <si>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</si>
  <si>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</si>
  <si>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</si>
  <si>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</si>
  <si>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</si>
  <si>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</si>
  <si>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</si>
  <si>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</si>
  <si>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</si>
  <si>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</si>
  <si>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</si>
  <si>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</si>
  <si>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</si>
  <si>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</si>
  <si>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</si>
  <si>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</si>
  <si>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</si>
  <si>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</si>
  <si>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</si>
  <si>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</si>
  <si>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</si>
  <si>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</si>
  <si>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</si>
  <si>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</si>
  <si>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</si>
  <si>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</si>
  <si>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</si>
  <si>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</si>
  <si>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</si>
  <si>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</si>
  <si>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</si>
  <si>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</si>
  <si>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</si>
  <si>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</si>
  <si>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</si>
  <si>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</si>
  <si>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</si>
  <si>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</si>
  <si>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</si>
  <si>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</si>
  <si>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</si>
  <si>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</si>
  <si>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</si>
  <si>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</si>
  <si>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</si>
  <si>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</si>
  <si>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</si>
  <si>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</si>
  <si>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</si>
  <si>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</si>
  <si>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</si>
  <si>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</si>
  <si>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</si>
  <si>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</si>
  <si>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</si>
  <si>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</si>
  <si>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</si>
  <si>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</si>
  <si>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</si>
  <si>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</si>
  <si>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</si>
  <si>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</si>
  <si>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</si>
  <si>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</si>
  <si>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</si>
  <si>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</si>
  <si>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</si>
  <si>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</si>
  <si>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</si>
  <si>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</si>
  <si>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</si>
  <si>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</si>
  <si>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</si>
  <si>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</si>
  <si>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</si>
  <si>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</si>
  <si>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</si>
  <si>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</si>
  <si>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</si>
  <si>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</si>
  <si>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</si>
  <si>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</si>
  <si>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</si>
  <si>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</si>
  <si>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</si>
  <si>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</si>
  <si>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</si>
  <si>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</si>
  <si>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</si>
  <si>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</si>
  <si>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</si>
  <si>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</si>
  <si>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</si>
  <si>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</si>
  <si>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</si>
  <si>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</si>
  <si>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</si>
  <si>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</si>
  <si>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</si>
  <si>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</si>
  <si>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</si>
  <si>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</si>
  <si>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</si>
  <si>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</si>
  <si>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</si>
  <si>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</si>
  <si>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</si>
  <si>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</si>
  <si>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</si>
  <si>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</si>
  <si>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</si>
  <si>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</si>
  <si>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</si>
  <si>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</si>
  <si>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</si>
  <si>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</si>
  <si>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</si>
  <si>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</si>
  <si>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</si>
  <si>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</si>
  <si>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</si>
  <si>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</si>
  <si>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</si>
  <si>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</si>
  <si>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</si>
  <si>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</si>
  <si>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</si>
  <si>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</si>
  <si>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</si>
  <si>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</si>
  <si>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</si>
  <si>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</si>
  <si>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</si>
  <si>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</si>
  <si>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</si>
  <si>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</si>
  <si>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</si>
  <si>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</si>
  <si>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</si>
  <si>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</si>
  <si>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</si>
  <si>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</si>
  <si>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</si>
  <si>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</si>
  <si>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</si>
  <si>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</si>
  <si>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</si>
  <si>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</si>
  <si>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</si>
  <si>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</si>
  <si>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</si>
  <si>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</si>
  <si>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</si>
  <si>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</si>
  <si>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</si>
  <si>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</si>
  <si>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</si>
  <si>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</si>
  <si>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</si>
  <si>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</si>
  <si>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</si>
  <si>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</si>
  <si>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</si>
  <si>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</si>
  <si>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</si>
  <si>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</si>
  <si>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</si>
  <si>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</si>
  <si>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</si>
  <si>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</si>
  <si>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</si>
  <si>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</si>
  <si>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</si>
  <si>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</si>
  <si>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</si>
  <si>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</si>
  <si>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</si>
  <si>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</si>
  <si>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</si>
  <si>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</si>
  <si>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</si>
  <si>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</si>
  <si>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</si>
  <si>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</si>
  <si>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</si>
  <si>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</si>
  <si>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</si>
  <si>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</si>
  <si>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</si>
  <si>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</si>
  <si>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</si>
  <si>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</si>
  <si>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</si>
  <si>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</si>
  <si>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</si>
  <si>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</si>
  <si>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</si>
  <si>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</si>
  <si>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</si>
  <si>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</si>
  <si>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</si>
  <si>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</si>
  <si>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</si>
  <si>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</si>
  <si>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</si>
  <si>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</si>
  <si>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</si>
  <si>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</si>
  <si>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</si>
  <si>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</si>
  <si>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</si>
  <si>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</si>
  <si>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</si>
  <si>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</si>
  <si>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</si>
  <si>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</si>
  <si>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</si>
  <si>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</si>
  <si>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</si>
  <si>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</si>
  <si>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</si>
  <si>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</si>
  <si>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</si>
  <si>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</si>
  <si>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</si>
  <si>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</si>
  <si>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</si>
  <si>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</si>
  <si>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</si>
  <si>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</si>
  <si>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</si>
  <si>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</si>
  <si>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</si>
  <si>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</si>
  <si>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</si>
  <si>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</si>
  <si>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</si>
  <si>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</si>
  <si>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</si>
  <si>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</si>
  <si>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</si>
  <si>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</si>
  <si>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</si>
  <si>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</si>
  <si>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</si>
  <si>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</si>
  <si>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</si>
  <si>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</si>
  <si>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</si>
  <si>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</si>
  <si>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</si>
  <si>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</si>
  <si>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</si>
  <si>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</si>
  <si>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</si>
  <si>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</si>
  <si>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</si>
  <si>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</si>
  <si>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</si>
  <si>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</si>
  <si>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</si>
  <si>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</si>
  <si>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</si>
  <si>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</si>
  <si>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</si>
  <si>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</si>
  <si>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</si>
  <si>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</si>
  <si>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</si>
  <si>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</si>
  <si>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</si>
  <si>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</si>
  <si>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</si>
  <si>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</si>
  <si>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</si>
  <si>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</si>
  <si>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</si>
  <si>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</si>
  <si>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</si>
  <si>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</si>
  <si>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</si>
  <si>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</si>
  <si>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</si>
  <si>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</si>
  <si>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</si>
  <si>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</si>
  <si>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</si>
  <si>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</si>
  <si>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</si>
  <si>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</si>
  <si>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</si>
  <si>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</si>
  <si>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</si>
  <si>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</si>
  <si>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</si>
  <si>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</si>
  <si>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</si>
  <si>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</si>
  <si>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</si>
  <si>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</si>
  <si>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</si>
  <si>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</si>
  <si>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</si>
  <si>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</si>
  <si>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</si>
  <si>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</si>
  <si>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</si>
  <si>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</si>
  <si>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</si>
  <si>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</si>
  <si>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</si>
  <si>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</si>
  <si>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</si>
  <si>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</si>
  <si>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</si>
  <si>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</si>
  <si>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</si>
  <si>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</si>
  <si>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</si>
  <si>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</si>
  <si>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</si>
  <si>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</si>
  <si>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</si>
  <si>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</si>
  <si>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</si>
  <si>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</si>
  <si>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</si>
  <si>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</si>
  <si>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</si>
  <si>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</si>
  <si>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</si>
  <si>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</si>
  <si>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</si>
  <si>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</si>
  <si>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</si>
  <si>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</si>
  <si>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</si>
  <si>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</si>
  <si>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</si>
  <si>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</si>
  <si>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</si>
  <si>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</si>
  <si>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</si>
  <si>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</si>
  <si>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</si>
  <si>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</si>
  <si>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</si>
  <si>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</si>
  <si>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</si>
  <si>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</si>
  <si>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</si>
  <si>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</si>
  <si>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</si>
  <si>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</si>
  <si>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</si>
  <si>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</si>
  <si>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</si>
  <si>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</si>
  <si>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</si>
  <si>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</si>
  <si>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</si>
  <si>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</si>
  <si>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</si>
  <si>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</si>
  <si>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</si>
  <si>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</si>
  <si>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</si>
  <si>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</si>
  <si>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</si>
  <si>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</si>
  <si>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</si>
  <si>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</si>
  <si>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</si>
  <si>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</si>
  <si>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</si>
  <si>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</si>
  <si>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</si>
  <si>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</si>
  <si>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</si>
  <si>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</si>
  <si>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</si>
  <si>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</si>
  <si>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</si>
  <si>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</si>
  <si>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</si>
  <si>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</si>
  <si>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</si>
  <si>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</si>
  <si>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</si>
  <si>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</si>
  <si>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</si>
  <si>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</si>
  <si>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</si>
  <si>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</si>
  <si>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</si>
  <si>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</si>
  <si>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</si>
  <si>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</si>
  <si>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</si>
  <si>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</si>
  <si>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</si>
  <si>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</si>
  <si>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</si>
  <si>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</si>
  <si>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</si>
  <si>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</si>
  <si>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</si>
  <si>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</si>
  <si>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</si>
  <si>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</si>
  <si>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</si>
  <si>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</si>
  <si>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</si>
  <si>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</si>
  <si>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</si>
  <si>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</si>
  <si>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</si>
  <si>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</si>
  <si>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</si>
  <si>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</si>
  <si>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</si>
  <si>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</si>
  <si>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</si>
  <si>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</si>
  <si>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</si>
  <si>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</si>
  <si>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</si>
  <si>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</si>
  <si>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</si>
  <si>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</si>
  <si>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</si>
  <si>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</si>
  <si>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</si>
  <si>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</si>
  <si>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</si>
  <si>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</si>
  <si>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</si>
  <si>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</si>
  <si>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</si>
  <si>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</si>
  <si>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</si>
  <si>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</si>
  <si>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</si>
  <si>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</si>
  <si>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</si>
  <si>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</si>
  <si>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</si>
  <si>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</si>
  <si>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</si>
  <si>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</si>
  <si>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</si>
  <si>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</si>
  <si>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</si>
  <si>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</si>
  <si>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</si>
  <si>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</si>
  <si>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</si>
  <si>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</si>
  <si>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</si>
  <si>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</si>
  <si>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</si>
  <si>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</si>
  <si>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</si>
  <si>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</si>
  <si>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</si>
  <si>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</si>
  <si>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</si>
  <si>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</si>
  <si>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</si>
  <si>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</si>
  <si>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</si>
  <si>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</si>
  <si>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</si>
  <si>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</si>
  <si>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</si>
  <si>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</si>
  <si>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</si>
  <si>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</si>
  <si>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</si>
  <si>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</si>
  <si>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</si>
  <si>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</si>
  <si>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</si>
  <si>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</si>
  <si>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</si>
  <si>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</si>
  <si>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</si>
  <si>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</si>
  <si>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</si>
  <si>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</si>
  <si>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</si>
  <si>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</si>
  <si>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</si>
  <si>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</si>
  <si>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</si>
  <si>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</si>
  <si>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</si>
  <si>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</si>
  <si>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</si>
  <si>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</si>
  <si>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</si>
  <si>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</si>
  <si>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</si>
  <si>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</si>
  <si>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</si>
  <si>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</si>
  <si>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</si>
  <si>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</si>
  <si>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</si>
  <si>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</si>
  <si>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</si>
  <si>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</si>
  <si>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</si>
  <si>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</si>
  <si>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</si>
  <si>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</si>
  <si>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</si>
  <si>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</si>
  <si>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</si>
  <si>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</si>
  <si>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</si>
  <si>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</si>
  <si>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</si>
  <si>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</si>
  <si>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</si>
  <si>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</si>
  <si>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</si>
  <si>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</si>
  <si>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</si>
  <si>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</si>
  <si>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</si>
  <si>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</si>
  <si>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</si>
  <si>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</si>
  <si>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</si>
  <si>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</si>
  <si>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</si>
  <si>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</si>
  <si>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</si>
  <si>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</si>
  <si>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</si>
  <si>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</si>
  <si>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</si>
  <si>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</si>
  <si>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</si>
  <si>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</si>
  <si>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</si>
  <si>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</si>
  <si>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</si>
  <si>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</si>
  <si>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</si>
  <si>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</si>
  <si>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</si>
  <si>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</si>
  <si>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</si>
  <si>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</si>
  <si>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</si>
  <si>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</si>
  <si>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</si>
  <si>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</si>
  <si>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</si>
  <si>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</si>
  <si>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</si>
  <si>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</si>
  <si>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</si>
  <si>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</si>
  <si>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</si>
  <si>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</si>
  <si>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</si>
  <si>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</si>
  <si>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</si>
  <si>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</si>
  <si>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</si>
  <si>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</si>
  <si>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</si>
  <si>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</si>
  <si>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</si>
  <si>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</si>
  <si>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</si>
  <si>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</si>
  <si>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</si>
  <si>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</si>
  <si>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</si>
  <si>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</si>
  <si>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</si>
  <si>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</si>
  <si>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</si>
  <si>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</si>
  <si>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</si>
  <si>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</si>
  <si>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</si>
  <si>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</si>
  <si>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</si>
  <si>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</si>
  <si>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</si>
  <si>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</si>
  <si>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</si>
  <si>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</si>
  <si>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</si>
  <si>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</si>
  <si>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</si>
  <si>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</si>
  <si>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</si>
  <si>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</si>
  <si>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</si>
  <si>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</si>
  <si>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</si>
  <si>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</si>
  <si>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</si>
  <si>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</si>
  <si>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</si>
  <si>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</si>
  <si>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</si>
  <si>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</si>
  <si>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</si>
  <si>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</si>
  <si>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</si>
  <si>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</si>
  <si>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</si>
  <si>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</si>
  <si>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</si>
  <si>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</si>
  <si>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</si>
  <si>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</si>
  <si>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</si>
  <si>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</si>
  <si>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</si>
  <si>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</si>
  <si>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</si>
  <si>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</si>
  <si>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</si>
  <si>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</si>
  <si>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</si>
  <si>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</si>
  <si>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</si>
  <si>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</si>
  <si>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</si>
  <si>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</si>
  <si>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</si>
  <si>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</si>
  <si>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</si>
  <si>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</si>
  <si>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</si>
  <si>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</si>
  <si>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</si>
  <si>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</si>
  <si>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</si>
  <si>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</si>
  <si>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</si>
  <si>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</si>
  <si>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</si>
  <si>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</si>
  <si>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</si>
  <si>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</si>
  <si>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</si>
  <si>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</si>
  <si>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</si>
  <si>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</si>
  <si>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</si>
  <si>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</si>
  <si>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</si>
  <si>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</si>
  <si>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</si>
  <si>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</si>
  <si>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</si>
  <si>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</si>
  <si>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</si>
  <si>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</si>
  <si>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</si>
  <si>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</si>
  <si>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</si>
  <si>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</si>
  <si>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</si>
  <si>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</si>
  <si>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</si>
  <si>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</si>
  <si>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</si>
  <si>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</si>
  <si>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</si>
  <si>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</si>
  <si>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</si>
  <si>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</si>
  <si>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</si>
  <si>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</si>
  <si>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</si>
  <si>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</si>
  <si>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</si>
  <si>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</si>
  <si>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</si>
  <si>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</si>
  <si>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</si>
  <si>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</si>
  <si>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</si>
  <si>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</si>
  <si>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</si>
  <si>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</si>
  <si>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</si>
  <si>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</si>
  <si>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</si>
  <si>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</si>
  <si>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</si>
  <si>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</si>
  <si>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</si>
  <si>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</si>
  <si>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</si>
  <si>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</si>
  <si>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</si>
  <si>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</si>
  <si>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</si>
  <si>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</si>
  <si>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</si>
  <si>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</si>
  <si>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</si>
  <si>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</si>
  <si>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</si>
  <si>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</si>
  <si>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</si>
  <si>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</si>
  <si>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</si>
  <si>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</si>
  <si>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</si>
  <si>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</si>
  <si>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</si>
  <si>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</si>
  <si>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</si>
  <si>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</si>
  <si>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</si>
  <si>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</si>
  <si>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</si>
  <si>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</si>
  <si>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</si>
  <si>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</si>
  <si>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</si>
  <si>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</si>
  <si>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</si>
  <si>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</si>
  <si>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</si>
  <si>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</si>
  <si>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</si>
  <si>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</si>
  <si>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</si>
  <si>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</si>
  <si>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</si>
  <si>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</si>
  <si>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</si>
  <si>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</si>
  <si>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</si>
  <si>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</si>
  <si>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</si>
  <si>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</si>
  <si>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</si>
  <si>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</si>
  <si>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</si>
  <si>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</si>
  <si>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</si>
  <si>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</si>
  <si>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</si>
  <si>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</si>
  <si>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</si>
  <si>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</si>
  <si>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</si>
  <si>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</si>
  <si>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</si>
  <si>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</si>
  <si>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</si>
  <si>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</si>
  <si>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</si>
  <si>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</si>
  <si>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</si>
  <si>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</si>
  <si>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</si>
  <si>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</si>
  <si>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</si>
  <si>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</si>
  <si>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</si>
  <si>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</si>
  <si>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</si>
  <si>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</si>
  <si>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</si>
  <si>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</si>
  <si>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</si>
  <si>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</si>
  <si>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</si>
  <si>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</si>
  <si>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</si>
  <si>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</si>
  <si>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</si>
  <si>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</si>
  <si>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</si>
  <si>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</si>
  <si>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</si>
  <si>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</si>
  <si>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</si>
  <si>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</si>
  <si>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</si>
  <si>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</si>
  <si>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</si>
  <si>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</si>
  <si>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</si>
  <si>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</si>
  <si>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</si>
  <si>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</si>
  <si>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</si>
  <si>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</si>
  <si>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</si>
  <si>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</si>
  <si>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</si>
  <si>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</si>
  <si>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</si>
  <si>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</si>
  <si>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</si>
  <si>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</si>
  <si>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</si>
  <si>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</si>
  <si>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</si>
  <si>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</si>
  <si>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</si>
  <si>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</si>
  <si>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</si>
  <si>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</si>
  <si>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</si>
  <si>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</si>
  <si>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</si>
  <si>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</si>
  <si>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</si>
  <si>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</si>
  <si>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</si>
  <si>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</si>
  <si>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</si>
  <si>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</si>
  <si>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</si>
  <si>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</si>
  <si>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</si>
  <si>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</si>
  <si>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</si>
  <si>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</si>
  <si>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</si>
  <si>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</si>
  <si>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</si>
  <si>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</si>
  <si>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</si>
  <si>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</si>
  <si>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</si>
  <si>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</si>
  <si>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</si>
  <si>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</si>
  <si>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</si>
  <si>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</si>
  <si>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</si>
  <si>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</si>
  <si>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</si>
  <si>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</si>
  <si>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</si>
  <si>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</si>
  <si>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</si>
  <si>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</si>
  <si>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</si>
  <si>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</si>
  <si>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</si>
  <si>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</si>
  <si>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</si>
  <si>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</si>
  <si>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</si>
  <si>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</si>
  <si>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</si>
  <si>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</si>
  <si>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</si>
  <si>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</si>
  <si>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</si>
  <si>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</si>
  <si>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</si>
  <si>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</si>
  <si>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</si>
  <si>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</si>
  <si>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</si>
  <si>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</si>
  <si>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</si>
  <si>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</si>
  <si>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</si>
  <si>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</si>
  <si>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</si>
  <si>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</si>
  <si>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</si>
  <si>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</si>
  <si>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</si>
  <si>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</si>
  <si>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</si>
  <si>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</si>
  <si>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</si>
  <si>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</si>
  <si>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</si>
  <si>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</si>
  <si>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</si>
  <si>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</si>
  <si>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</si>
  <si>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</si>
  <si>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</si>
  <si>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</si>
  <si>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</si>
  <si>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</si>
  <si>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</si>
  <si>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</si>
  <si>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</si>
  <si>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</si>
  <si>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</si>
  <si>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</si>
  <si>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</si>
  <si>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</si>
  <si>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</si>
  <si>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</si>
  <si>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</si>
  <si>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</si>
  <si>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</si>
  <si>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</si>
  <si>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</si>
  <si>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</si>
  <si>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</si>
  <si>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</si>
  <si>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</si>
  <si>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</si>
  <si>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</si>
  <si>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</si>
  <si>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</si>
  <si>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</si>
  <si>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</si>
  <si>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</si>
  <si>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</si>
  <si>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</si>
  <si>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</si>
  <si>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</si>
  <si>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</si>
  <si>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</si>
  <si>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</si>
  <si>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</si>
  <si>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</si>
  <si>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</si>
  <si>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</si>
  <si>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</si>
  <si>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</si>
  <si>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</si>
  <si>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</si>
  <si>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</si>
  <si>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</si>
  <si>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</si>
  <si>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</si>
  <si>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</si>
  <si>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</si>
  <si>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</si>
  <si>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</si>
  <si>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</si>
  <si>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</si>
  <si>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</si>
  <si>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</si>
  <si>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</si>
  <si>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</si>
  <si>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</si>
  <si>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</si>
  <si>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</si>
  <si>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</si>
  <si>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</si>
  <si>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</si>
  <si>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</si>
  <si>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</si>
  <si>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</si>
  <si>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</si>
  <si>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</si>
  <si>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</si>
  <si>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</si>
  <si>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</si>
  <si>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</si>
  <si>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</si>
  <si>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</si>
  <si>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</si>
  <si>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</si>
  <si>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</si>
  <si>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</si>
  <si>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</si>
  <si>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</si>
  <si>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</si>
  <si>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</si>
  <si>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</si>
  <si>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</si>
  <si>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</si>
  <si>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</si>
  <si>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</si>
  <si>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</si>
  <si>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</si>
  <si>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</si>
  <si>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</si>
  <si>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</si>
  <si>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</si>
  <si>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</si>
  <si>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</si>
  <si>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</si>
  <si>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</si>
  <si>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</si>
  <si>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</si>
  <si>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</si>
  <si>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</si>
  <si>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</si>
  <si>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</si>
  <si>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</si>
  <si>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</si>
  <si>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</si>
  <si>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</si>
  <si>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</si>
  <si>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</si>
  <si>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</si>
  <si>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</si>
  <si>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</si>
  <si>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</si>
  <si>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</si>
  <si>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</si>
  <si>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</si>
  <si>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</si>
  <si>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</si>
  <si>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</si>
  <si>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</si>
  <si>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</si>
  <si>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</si>
  <si>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</si>
  <si>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</si>
  <si>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</si>
  <si>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</si>
  <si>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</si>
  <si>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</si>
  <si>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</si>
  <si>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</si>
  <si>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</si>
  <si>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</si>
  <si>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</si>
  <si>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</si>
  <si>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</si>
  <si>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</si>
  <si>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</si>
  <si>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</si>
  <si>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</si>
  <si>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</si>
  <si>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</si>
  <si>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</si>
  <si>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</si>
  <si>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</si>
  <si>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</si>
  <si>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</si>
  <si>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</si>
  <si>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</si>
  <si>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</si>
  <si>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</si>
  <si>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</si>
  <si>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</si>
  <si>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</si>
  <si>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</si>
  <si>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</si>
  <si>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</si>
  <si>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</si>
  <si>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</si>
  <si>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</si>
  <si>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</si>
  <si>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</si>
  <si>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</si>
  <si>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</si>
  <si>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</si>
  <si>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</si>
  <si>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</si>
  <si>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</si>
  <si>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</si>
  <si>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</si>
  <si>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</si>
  <si>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</si>
  <si>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</si>
  <si>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</si>
  <si>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</si>
  <si>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</si>
  <si>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</si>
  <si>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</si>
  <si>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</si>
  <si>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</si>
  <si>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</si>
  <si>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</si>
  <si>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</si>
  <si>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</si>
  <si>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</si>
  <si>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</si>
  <si>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</si>
  <si>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</si>
  <si>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</si>
  <si>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</si>
  <si>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</si>
  <si>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</si>
  <si>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</si>
  <si>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</si>
  <si>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</si>
  <si>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</si>
  <si>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</si>
  <si>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</si>
  <si>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</si>
  <si>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</si>
  <si>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</si>
  <si>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</si>
  <si>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</si>
  <si>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</si>
  <si>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</si>
  <si>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</si>
  <si>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</si>
  <si>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</si>
  <si>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</si>
  <si>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</si>
  <si>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</si>
  <si>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</si>
  <si>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</si>
  <si>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</si>
  <si>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</si>
  <si>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</si>
  <si>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</si>
  <si>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</si>
  <si>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</si>
  <si>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</si>
  <si>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</si>
  <si>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</si>
  <si>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</si>
  <si>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</si>
  <si>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</si>
  <si>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</si>
  <si>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</si>
  <si>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</si>
  <si>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</si>
  <si>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</si>
  <si>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</si>
  <si>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</si>
  <si>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</si>
  <si>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</si>
  <si>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</si>
  <si>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</si>
  <si>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</si>
  <si>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</si>
  <si>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</si>
  <si>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</si>
  <si>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</si>
  <si>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</si>
  <si>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</si>
  <si>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</si>
  <si>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</si>
  <si>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</si>
  <si>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</si>
  <si>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</si>
  <si>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</si>
  <si>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</si>
  <si>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</si>
  <si>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</si>
  <si>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</si>
  <si>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</si>
  <si>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</si>
  <si>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</si>
  <si>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</si>
  <si>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</si>
  <si>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</si>
  <si>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</si>
  <si>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</si>
  <si>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</si>
  <si>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</si>
  <si>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</si>
  <si>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</si>
  <si>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</si>
  <si>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</si>
  <si>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</si>
  <si>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</si>
  <si>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</si>
  <si>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</si>
  <si>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</si>
  <si>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</si>
  <si>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</si>
  <si>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</si>
  <si>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</si>
  <si>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</si>
  <si>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</si>
  <si>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</si>
  <si>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</si>
  <si>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</si>
  <si>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</si>
  <si>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</si>
  <si>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</si>
  <si>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</si>
  <si>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</si>
  <si>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</si>
  <si>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</si>
  <si>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</si>
  <si>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</si>
  <si>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</si>
  <si>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</si>
  <si>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</si>
  <si>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</si>
  <si>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</si>
  <si>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</si>
  <si>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</si>
  <si>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</si>
  <si>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</si>
  <si>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</si>
  <si>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</si>
  <si>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</si>
  <si>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</si>
  <si>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</si>
  <si>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</si>
  <si>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</si>
  <si>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</si>
  <si>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</si>
  <si>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</si>
  <si>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</si>
  <si>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</si>
  <si>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</si>
  <si>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</si>
  <si>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</si>
  <si>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</si>
  <si>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</si>
  <si>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</si>
  <si>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</si>
  <si>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</si>
  <si>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</si>
  <si>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</si>
  <si>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</si>
  <si>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</si>
  <si>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</si>
  <si>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</si>
  <si>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</si>
  <si>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</si>
  <si>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</si>
  <si>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</si>
  <si>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</si>
  <si>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</si>
  <si>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</si>
  <si>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</si>
  <si>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</si>
  <si>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</si>
  <si>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</si>
  <si>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</si>
  <si>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</si>
  <si>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</si>
  <si>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</si>
  <si>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</si>
  <si>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</si>
  <si>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</si>
  <si>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</si>
  <si>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</si>
  <si>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</si>
  <si>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</si>
  <si>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</si>
  <si>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</si>
  <si>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</si>
  <si>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</si>
  <si>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</si>
  <si>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</si>
  <si>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</si>
  <si>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</si>
  <si>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</si>
  <si>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</si>
  <si>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</si>
  <si>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</si>
  <si>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</si>
  <si>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</si>
  <si>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</si>
  <si>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</si>
  <si>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</si>
  <si>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</si>
  <si>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</si>
  <si>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</si>
  <si>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</si>
  <si>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</si>
  <si>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</si>
  <si>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</si>
  <si>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</si>
  <si>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</si>
  <si>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</si>
  <si>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</si>
  <si>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</si>
  <si>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</si>
  <si>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</si>
  <si>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</si>
  <si>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</si>
  <si>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</si>
  <si>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</si>
  <si>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</si>
  <si>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</si>
  <si>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</si>
  <si>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</si>
  <si>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</si>
  <si>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</si>
  <si>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</si>
  <si>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</si>
  <si>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</si>
  <si>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</si>
  <si>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</si>
  <si>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</si>
  <si>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</si>
  <si>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</si>
  <si>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</si>
  <si>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</si>
  <si>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</si>
  <si>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</si>
  <si>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</si>
  <si>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</si>
  <si>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</si>
  <si>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</si>
  <si>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</si>
  <si>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</si>
  <si>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</si>
  <si>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</si>
  <si>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</si>
  <si>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</si>
  <si>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</si>
  <si>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</si>
  <si>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</si>
  <si>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</si>
  <si>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</si>
  <si>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</si>
  <si>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</si>
  <si>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</si>
  <si>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</si>
  <si>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</si>
  <si>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</si>
  <si>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</si>
  <si>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</si>
  <si>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</si>
  <si>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</si>
  <si>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</si>
  <si>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</si>
  <si>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</si>
  <si>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</si>
  <si>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</si>
  <si>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</si>
  <si>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</si>
  <si>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</si>
  <si>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</si>
  <si>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</si>
  <si>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</si>
  <si>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</si>
  <si>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</si>
  <si>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</si>
  <si>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</si>
  <si>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</si>
  <si>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</si>
  <si>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</si>
  <si>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</si>
  <si>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</si>
  <si>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</si>
  <si>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</si>
  <si>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</si>
  <si>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</si>
  <si>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</si>
  <si>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</si>
  <si>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</si>
  <si>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</si>
  <si>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</si>
  <si>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</si>
  <si>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</si>
  <si>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</si>
  <si>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</si>
  <si>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</si>
  <si>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</si>
  <si>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</si>
  <si>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</si>
  <si>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</si>
  <si>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</si>
  <si>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</si>
  <si>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</si>
  <si>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</si>
  <si>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</si>
  <si>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</si>
  <si>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</si>
  <si>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</si>
  <si>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</si>
  <si>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</si>
  <si>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</si>
  <si>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</si>
  <si>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</si>
  <si>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</si>
  <si>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</si>
  <si>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</si>
  <si>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</si>
  <si>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</si>
  <si>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</si>
  <si>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</si>
  <si>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</si>
  <si>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</si>
  <si>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</si>
  <si>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</si>
  <si>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</si>
  <si>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</si>
  <si>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</si>
  <si>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</si>
  <si>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</si>
  <si>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</si>
  <si>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</si>
  <si>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</si>
  <si>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</si>
  <si>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</si>
  <si>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</si>
  <si>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</si>
  <si>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</si>
  <si>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</si>
  <si>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</si>
  <si>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</si>
  <si>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</si>
  <si>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</si>
  <si>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</si>
  <si>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</si>
  <si>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</si>
  <si>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</si>
  <si>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</si>
  <si>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</si>
  <si>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</si>
  <si>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</si>
  <si>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</si>
  <si>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</si>
  <si>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</si>
  <si>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</si>
  <si>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</si>
  <si>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</si>
  <si>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</si>
  <si>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</si>
  <si>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</si>
  <si>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</si>
  <si>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</si>
  <si>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</si>
  <si>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</si>
  <si>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</si>
  <si>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</si>
  <si>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</si>
  <si>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</si>
  <si>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</si>
  <si>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</si>
  <si>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</si>
  <si>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</si>
  <si>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</si>
  <si>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</si>
  <si>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</si>
  <si>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</si>
  <si>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</si>
  <si>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</si>
  <si>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</si>
  <si>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</si>
  <si>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</si>
  <si>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</si>
  <si>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</si>
  <si>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</si>
  <si>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</si>
  <si>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</si>
  <si>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</si>
  <si>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</si>
  <si>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</si>
  <si>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</si>
  <si>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</si>
  <si>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</si>
  <si>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</si>
  <si>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</si>
  <si>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</si>
  <si>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</si>
  <si>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</si>
  <si>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</si>
  <si>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</si>
  <si>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</si>
  <si>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</si>
  <si>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</si>
  <si>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</si>
  <si>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</si>
  <si>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</si>
  <si>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</si>
  <si>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</si>
  <si>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</si>
  <si>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</si>
  <si>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</si>
  <si>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</si>
  <si>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</si>
  <si>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</si>
  <si>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</si>
  <si>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</si>
  <si>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</si>
  <si>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</si>
  <si>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</si>
  <si>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</si>
  <si>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</si>
  <si>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</si>
  <si>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</si>
  <si>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</si>
  <si>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</si>
  <si>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</si>
  <si>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</si>
  <si>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</si>
  <si>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</si>
  <si>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</si>
  <si>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</si>
  <si>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</si>
  <si>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</si>
  <si>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</si>
  <si>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</si>
  <si>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</si>
  <si>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</si>
  <si>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</si>
  <si>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</si>
  <si>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</si>
  <si>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</si>
  <si>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</si>
  <si>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</si>
  <si>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</si>
  <si>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</si>
  <si>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</si>
  <si>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</si>
  <si>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</si>
  <si>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</si>
  <si>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</si>
  <si>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</si>
  <si>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</si>
  <si>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</si>
  <si>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</si>
  <si>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</si>
  <si>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</si>
  <si>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</si>
  <si>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</si>
  <si>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</si>
  <si>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</si>
  <si>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</si>
  <si>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</si>
  <si>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</si>
  <si>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</si>
  <si>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</si>
  <si>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</si>
  <si>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</si>
  <si>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</si>
  <si>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</si>
  <si>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</si>
  <si>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</si>
  <si>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</si>
  <si>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</si>
  <si>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</si>
  <si>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</si>
  <si>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</si>
  <si>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</si>
  <si>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</si>
  <si>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</si>
  <si>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</si>
  <si>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</si>
  <si>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</si>
  <si>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</si>
  <si>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</si>
  <si>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</si>
  <si>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</si>
  <si>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</si>
  <si>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</si>
  <si>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</si>
  <si>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</si>
  <si>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</si>
  <si>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</si>
  <si>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</si>
  <si>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</si>
  <si>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</si>
  <si>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</si>
  <si>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</si>
  <si>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</si>
  <si>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</si>
  <si>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</si>
  <si>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</si>
  <si>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</si>
  <si>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</si>
  <si>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</si>
  <si>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</si>
  <si>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</si>
  <si>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</si>
  <si>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</si>
  <si>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</si>
  <si>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</si>
  <si>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</si>
  <si>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</si>
  <si>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</si>
  <si>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</si>
  <si>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</si>
  <si>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</si>
  <si>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</si>
  <si>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</si>
  <si>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</si>
  <si>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</si>
  <si>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</si>
  <si>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</si>
  <si>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</si>
  <si>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</si>
  <si>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</si>
  <si>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</si>
  <si>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</si>
  <si>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</si>
  <si>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</si>
  <si>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</si>
  <si>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</si>
  <si>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</si>
  <si>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</si>
  <si>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</si>
  <si>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</si>
  <si>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</si>
  <si>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</si>
  <si>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</si>
  <si>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</si>
  <si>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</si>
  <si>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</si>
  <si>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</si>
  <si>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</si>
  <si>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</si>
  <si>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</si>
  <si>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</si>
  <si>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</si>
  <si>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</si>
  <si>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</si>
  <si>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</si>
  <si>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</si>
  <si>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</si>
  <si>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</si>
  <si>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</si>
  <si>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</si>
  <si>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</si>
  <si>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</si>
  <si>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</si>
  <si>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</si>
  <si>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</si>
  <si>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</si>
  <si>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</si>
  <si>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</si>
  <si>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</si>
  <si>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</si>
  <si>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</si>
  <si>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</si>
  <si>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</si>
  <si>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</si>
  <si>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</si>
  <si>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</si>
  <si>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</si>
  <si>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</si>
  <si>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</si>
  <si>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</si>
  <si>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</si>
  <si>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</si>
  <si>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</si>
  <si>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</si>
  <si>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</si>
  <si>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</si>
  <si>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</si>
  <si>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</si>
  <si>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</si>
  <si>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</si>
  <si>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</si>
  <si>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</si>
  <si>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</si>
  <si>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</si>
  <si>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</si>
  <si>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</si>
  <si>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</si>
  <si>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</si>
  <si>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</si>
  <si>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</si>
  <si>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</si>
  <si>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</si>
  <si>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</si>
  <si>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</si>
  <si>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</si>
  <si>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</si>
  <si>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</si>
  <si>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</si>
  <si>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</si>
  <si>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</si>
  <si>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</si>
  <si>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</si>
  <si>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</si>
  <si>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</si>
  <si>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</si>
  <si>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</si>
  <si>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</si>
  <si>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</si>
  <si>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</si>
  <si>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</si>
  <si>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</si>
  <si>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</si>
  <si>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</si>
  <si>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</si>
  <si>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</si>
  <si>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</si>
  <si>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</si>
  <si>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</si>
  <si>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</si>
  <si>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</si>
  <si>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</si>
  <si>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</si>
  <si>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</si>
  <si>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</si>
  <si>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</si>
  <si>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</si>
  <si>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</si>
  <si>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</si>
  <si>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</si>
  <si>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</si>
  <si>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</si>
  <si>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</si>
  <si>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</si>
  <si>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</si>
  <si>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</si>
  <si>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</si>
  <si>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</si>
  <si>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</si>
  <si>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</si>
  <si>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</si>
  <si>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</si>
  <si>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</si>
  <si>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</si>
  <si>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</si>
  <si>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</si>
  <si>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</si>
  <si>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</si>
  <si>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</si>
  <si>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</si>
  <si>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</si>
  <si>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</si>
  <si>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</si>
  <si>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</si>
  <si>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</si>
  <si>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</si>
  <si>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</si>
  <si>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</si>
  <si>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</si>
  <si>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</si>
  <si>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</si>
  <si>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</si>
  <si>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</si>
  <si>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</si>
  <si>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</si>
  <si>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</si>
  <si>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</si>
  <si>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</si>
  <si>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</si>
  <si>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</si>
  <si>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</si>
  <si>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</si>
  <si>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</si>
  <si>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</si>
  <si>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</si>
  <si>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</si>
  <si>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</si>
  <si>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</si>
  <si>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</si>
  <si>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</si>
  <si>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</si>
  <si>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</si>
  <si>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</si>
  <si>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</si>
  <si>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</si>
  <si>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</si>
  <si>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</si>
  <si>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</si>
  <si>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</si>
  <si>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</si>
  <si>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</si>
  <si>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</si>
  <si>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</si>
  <si>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</si>
  <si>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</si>
  <si>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</si>
  <si>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</si>
  <si>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</si>
  <si>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</si>
  <si>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</si>
  <si>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</si>
  <si>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</si>
  <si>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</si>
  <si>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</si>
  <si>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</si>
  <si>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</si>
  <si>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</si>
  <si>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</si>
  <si>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</si>
  <si>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</si>
  <si>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</si>
  <si>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</si>
  <si>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</si>
  <si>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</si>
  <si>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</si>
  <si>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</si>
  <si>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</si>
  <si>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</si>
  <si>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</si>
  <si>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</si>
  <si>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</si>
  <si>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</si>
  <si>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</si>
  <si>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</si>
  <si>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</si>
  <si>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</si>
  <si>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</si>
  <si>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</si>
  <si>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</si>
  <si>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</si>
  <si>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</si>
  <si>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</si>
  <si>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</si>
  <si>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</si>
  <si>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</si>
  <si>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</si>
  <si>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</si>
  <si>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</si>
  <si>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</si>
  <si>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</si>
  <si>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</si>
  <si>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</si>
  <si>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</si>
  <si>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</si>
  <si>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</si>
  <si>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</si>
  <si>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</si>
  <si>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</si>
  <si>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</si>
  <si>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</si>
  <si>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</si>
  <si>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</si>
  <si>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</si>
  <si>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</si>
  <si>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</si>
  <si>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</si>
  <si>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</si>
  <si>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</si>
  <si>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</si>
  <si>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</si>
  <si>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</si>
  <si>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</si>
  <si>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</si>
  <si>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</si>
  <si>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</si>
  <si>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</si>
  <si>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</si>
  <si>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</si>
  <si>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</si>
  <si>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</si>
  <si>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</si>
  <si>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</si>
  <si>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</si>
  <si>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</si>
  <si>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</si>
  <si>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</si>
  <si>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</si>
  <si>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</si>
  <si>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</si>
  <si>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</si>
  <si>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</si>
  <si>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</si>
  <si>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</si>
  <si>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</si>
  <si>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</si>
  <si>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</si>
  <si>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</si>
  <si>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</si>
  <si>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</si>
  <si>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</si>
  <si>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</si>
  <si>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</si>
  <si>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</si>
  <si>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</si>
  <si>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</si>
  <si>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</si>
  <si>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</si>
  <si>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</si>
  <si>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</si>
  <si>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</si>
  <si>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</si>
  <si>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</si>
  <si>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</si>
  <si>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</si>
  <si>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</si>
  <si>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</si>
  <si>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</si>
  <si>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</si>
  <si>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</si>
  <si>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</si>
  <si>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</si>
  <si>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</si>
  <si>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</si>
  <si>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</si>
  <si>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</si>
  <si>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</si>
  <si>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</si>
  <si>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</si>
  <si>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</si>
  <si>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</si>
  <si>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</si>
  <si>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</si>
  <si>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</si>
  <si>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</si>
  <si>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</si>
  <si>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</si>
  <si>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</si>
  <si>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</si>
  <si>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</si>
  <si>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</si>
  <si>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</si>
  <si>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</si>
  <si>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</si>
  <si>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</si>
  <si>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</si>
  <si>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</si>
  <si>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</si>
  <si>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</si>
  <si>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</si>
  <si>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</si>
  <si>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</si>
  <si>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</si>
  <si>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</si>
  <si>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</si>
  <si>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</si>
  <si>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</si>
  <si>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</si>
  <si>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</si>
  <si>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</si>
  <si>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</si>
  <si>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</si>
  <si>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</si>
  <si>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</si>
  <si>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</si>
  <si>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</si>
  <si>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</si>
  <si>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</si>
  <si>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</si>
  <si>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</si>
  <si>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</si>
  <si>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</si>
  <si>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</si>
  <si>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</si>
  <si>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</si>
  <si>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</si>
  <si>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</si>
  <si>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</si>
  <si>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</si>
  <si>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</si>
  <si>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</si>
  <si>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</si>
  <si>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</si>
  <si>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</si>
  <si>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</si>
  <si>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</si>
  <si>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</si>
  <si>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</si>
  <si>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</si>
  <si>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</si>
  <si>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</si>
  <si>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</si>
  <si>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</si>
  <si>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</si>
  <si>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</si>
  <si>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</si>
  <si>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</si>
  <si>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</si>
  <si>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</si>
  <si>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</si>
  <si>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</si>
  <si>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</si>
  <si>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</si>
  <si>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</si>
  <si>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</si>
  <si>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</si>
  <si>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</si>
  <si>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</si>
  <si>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</si>
  <si>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</si>
  <si>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</si>
  <si>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</si>
  <si>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</si>
  <si>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</si>
  <si>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</si>
  <si>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</si>
  <si>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</si>
  <si>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</si>
  <si>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</si>
  <si>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</si>
  <si>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</si>
  <si>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</si>
  <si>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</si>
  <si>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</si>
  <si>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</si>
  <si>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</si>
  <si>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</si>
  <si>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</si>
  <si>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</si>
  <si>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</si>
  <si>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</si>
  <si>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</si>
  <si>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</si>
  <si>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</si>
  <si>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</si>
  <si>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</si>
  <si>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</si>
  <si>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</si>
  <si>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</si>
  <si>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</si>
  <si>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</si>
  <si>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</si>
  <si>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</si>
  <si>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</si>
  <si>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</si>
  <si>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</si>
  <si>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</si>
  <si>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</si>
  <si>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</si>
  <si>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</si>
  <si>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</si>
  <si>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</si>
  <si>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</si>
  <si>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</si>
  <si>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</si>
  <si>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</si>
  <si>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</si>
  <si>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</si>
  <si>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</si>
  <si>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</si>
  <si>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</si>
  <si>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</si>
  <si>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</si>
  <si>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</si>
  <si>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</si>
  <si>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</si>
  <si>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</si>
  <si>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</si>
  <si>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</si>
  <si>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</si>
  <si>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</si>
  <si>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</si>
  <si>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</si>
  <si>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</si>
  <si>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</si>
  <si>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</si>
  <si>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</si>
  <si>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</si>
  <si>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</si>
  <si>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</si>
  <si>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</si>
  <si>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</si>
  <si>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</si>
  <si>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</si>
  <si>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</si>
  <si>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</si>
  <si>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</si>
  <si>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</si>
  <si>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</si>
  <si>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</si>
  <si>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</si>
  <si>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</si>
  <si>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</si>
  <si>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</si>
  <si>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</si>
  <si>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</si>
  <si>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</si>
  <si>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</si>
  <si>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</si>
  <si>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</si>
  <si>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</si>
  <si>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</si>
  <si>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</si>
  <si>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</si>
  <si>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</si>
  <si>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</si>
  <si>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</si>
  <si>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</si>
  <si>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</si>
  <si>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</si>
  <si>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</si>
  <si>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</si>
  <si>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</si>
  <si>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</si>
  <si>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</si>
  <si>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</si>
  <si>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</si>
  <si>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</si>
  <si>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</si>
  <si>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</si>
  <si>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</si>
  <si>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</si>
  <si>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</si>
  <si>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</si>
  <si>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</si>
  <si>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</si>
  <si>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</si>
  <si>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</si>
  <si>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</si>
  <si>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</si>
  <si>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</si>
  <si>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</si>
  <si>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</si>
  <si>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</si>
  <si>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</si>
  <si>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</si>
  <si>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</si>
  <si>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</si>
  <si>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</si>
  <si>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</si>
  <si>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</si>
  <si>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</si>
  <si>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</si>
  <si>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</si>
  <si>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</si>
  <si>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</si>
  <si>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</si>
  <si>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</si>
  <si>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</si>
  <si>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</si>
  <si>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</si>
  <si>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</si>
  <si>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</si>
  <si>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</si>
  <si>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</si>
  <si>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</si>
  <si>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</si>
  <si>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</si>
  <si>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</si>
  <si>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</si>
  <si>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</si>
  <si>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</si>
  <si>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</si>
  <si>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</si>
  <si>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</si>
  <si>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</si>
  <si>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</si>
  <si>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</si>
  <si>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</si>
  <si>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</si>
  <si>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</si>
  <si>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</si>
  <si>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</si>
  <si>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</si>
  <si>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</si>
  <si>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</si>
  <si>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</si>
  <si>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</si>
  <si>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</si>
  <si>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</si>
  <si>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</si>
  <si>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</si>
  <si>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</si>
  <si>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</si>
  <si>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</si>
  <si>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</si>
  <si>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</si>
  <si>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</si>
  <si>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</si>
  <si>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</si>
  <si>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</si>
  <si>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</si>
  <si>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</si>
  <si>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</si>
  <si>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</si>
  <si>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</si>
  <si>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</si>
  <si>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</si>
  <si>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</si>
  <si>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</si>
  <si>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</si>
  <si>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</si>
  <si>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</si>
  <si>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</si>
  <si>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</si>
  <si>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</si>
  <si>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</si>
  <si>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</si>
  <si>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</si>
  <si>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</si>
  <si>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</si>
  <si>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</si>
  <si>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</si>
  <si>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</si>
  <si>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</si>
  <si>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</si>
  <si>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</si>
  <si>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</si>
  <si>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</si>
  <si>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</si>
  <si>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</si>
  <si>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</si>
  <si>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</si>
  <si>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</si>
  <si>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</si>
  <si>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</si>
  <si>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</si>
  <si>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</si>
  <si>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</si>
  <si>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</si>
  <si>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</si>
  <si>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</si>
  <si>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</si>
  <si>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</si>
  <si>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</si>
  <si>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</si>
  <si>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</si>
  <si>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</si>
  <si>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</si>
  <si>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</si>
  <si>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</si>
  <si>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</si>
  <si>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</si>
  <si>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</si>
  <si>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</si>
  <si>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</si>
  <si>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</si>
  <si>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</si>
  <si>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</si>
  <si>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</si>
  <si>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</si>
  <si>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</si>
  <si>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</si>
  <si>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</si>
  <si>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</si>
  <si>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</si>
  <si>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</si>
  <si>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</si>
  <si>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</si>
  <si>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</si>
  <si>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</si>
  <si>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</si>
  <si>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</si>
  <si>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</si>
  <si>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</si>
  <si>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</si>
  <si>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</si>
  <si>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</si>
  <si>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</si>
  <si>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</si>
  <si>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</si>
  <si>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</si>
  <si>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</si>
  <si>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</si>
  <si>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</si>
  <si>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</si>
  <si>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</si>
  <si>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</si>
  <si>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</si>
  <si>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</si>
  <si>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</si>
  <si>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</si>
  <si>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</si>
  <si>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</si>
  <si>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</si>
  <si>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</si>
  <si>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</si>
  <si>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</si>
  <si>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</si>
  <si>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</si>
  <si>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</si>
  <si>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</si>
  <si>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</si>
  <si>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</si>
  <si>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</si>
  <si>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</si>
  <si>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</si>
  <si>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</si>
  <si>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</si>
  <si>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</si>
  <si>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</si>
  <si>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</si>
  <si>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</si>
  <si>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</si>
  <si>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</si>
  <si>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</si>
  <si>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</si>
  <si>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</si>
  <si>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</si>
  <si>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</si>
  <si>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</si>
  <si>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</si>
  <si>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</si>
  <si>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</si>
  <si>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</si>
  <si>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</si>
  <si>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</si>
  <si>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</si>
  <si>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</si>
  <si>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</si>
  <si>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</si>
  <si>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</si>
  <si>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</si>
  <si>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</si>
  <si>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</si>
  <si>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</si>
  <si>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</si>
  <si>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</si>
  <si>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</si>
  <si>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</si>
  <si>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</si>
  <si>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</si>
  <si>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</si>
  <si>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</si>
  <si>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</si>
  <si>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</si>
  <si>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</si>
  <si>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</si>
  <si>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</si>
  <si>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</si>
  <si>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</si>
  <si>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</si>
  <si>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</si>
  <si>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</si>
  <si>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</si>
  <si>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</si>
  <si>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</si>
  <si>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</si>
  <si>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</si>
  <si>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</si>
  <si>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</si>
  <si>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</si>
  <si>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</si>
  <si>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</si>
  <si>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</si>
  <si>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</si>
  <si>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</si>
  <si>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</si>
  <si>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</si>
  <si>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</si>
  <si>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</si>
  <si>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</si>
  <si>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</si>
  <si>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</si>
  <si>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</si>
  <si>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</si>
  <si>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</si>
  <si>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</si>
  <si>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</si>
  <si>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</si>
  <si>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</si>
  <si>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</si>
  <si>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</si>
  <si>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</si>
  <si>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</si>
  <si>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</si>
  <si>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</si>
  <si>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</si>
  <si>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</si>
  <si>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</si>
  <si>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</si>
  <si>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</si>
  <si>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</si>
  <si>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</si>
  <si>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</si>
  <si>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</si>
  <si>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</si>
  <si>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</si>
  <si>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</si>
  <si>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</si>
  <si>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</si>
  <si>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</si>
  <si>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</si>
  <si>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</si>
  <si>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</si>
  <si>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</si>
  <si>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</si>
  <si>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</si>
  <si>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</si>
  <si>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</si>
  <si>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</si>
  <si>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</si>
  <si>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</si>
  <si>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</si>
  <si>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</si>
  <si>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</si>
  <si>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</si>
  <si>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</si>
  <si>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</si>
  <si>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</si>
  <si>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</si>
  <si>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</si>
  <si>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</si>
  <si>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</si>
  <si>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</si>
  <si>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</si>
  <si>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</si>
  <si>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</si>
  <si>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</si>
  <si>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</si>
  <si>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</si>
  <si>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</si>
  <si>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</si>
  <si>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</si>
  <si>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</si>
  <si>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</si>
  <si>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</si>
  <si>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</si>
  <si>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</si>
  <si>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</si>
  <si>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</si>
  <si>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</si>
  <si>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</si>
  <si>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</si>
  <si>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</si>
  <si>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</si>
  <si>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</si>
  <si>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</si>
  <si>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</si>
  <si>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</si>
  <si>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</si>
  <si>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</si>
  <si>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</si>
  <si>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</si>
  <si>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</si>
  <si>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</si>
  <si>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</si>
  <si>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</si>
  <si>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</si>
  <si>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</si>
  <si>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</si>
  <si>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</si>
  <si>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</si>
  <si>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</si>
  <si>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</si>
  <si>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</si>
  <si>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</si>
  <si>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</si>
  <si>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</si>
  <si>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</si>
  <si>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</si>
  <si>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</si>
  <si>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</si>
  <si>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</si>
  <si>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</si>
  <si>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</si>
  <si>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</si>
  <si>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</si>
  <si>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</si>
  <si>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</si>
  <si>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</si>
  <si>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</si>
  <si>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</si>
  <si>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</si>
  <si>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</si>
  <si>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</si>
  <si>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</si>
  <si>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</si>
  <si>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</si>
  <si>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</si>
  <si>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</si>
  <si>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</si>
  <si>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</si>
  <si>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</si>
  <si>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</si>
  <si>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</si>
  <si>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</si>
  <si>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</si>
  <si>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</si>
  <si>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</si>
  <si>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</si>
  <si>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</si>
  <si>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</si>
  <si>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</si>
  <si>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</si>
  <si>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</si>
  <si>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</si>
  <si>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</si>
  <si>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</si>
  <si>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</si>
  <si>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</si>
  <si>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</si>
  <si>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</si>
  <si>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</si>
  <si>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</si>
  <si>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</si>
  <si>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</si>
  <si>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</si>
  <si>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</si>
  <si>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</si>
  <si>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</si>
  <si>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</si>
  <si>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</si>
  <si>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</si>
  <si>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</si>
  <si>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</si>
  <si>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</si>
  <si>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</si>
  <si>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</si>
  <si>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</si>
  <si>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</si>
  <si>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</si>
  <si>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</si>
  <si>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</si>
  <si>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</si>
  <si>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</si>
  <si>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</si>
  <si>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</si>
  <si>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</si>
  <si>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</si>
  <si>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</si>
  <si>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</si>
  <si>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</si>
  <si>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</si>
  <si>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</si>
  <si>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</si>
  <si>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</si>
  <si>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</si>
  <si>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</si>
  <si>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</si>
  <si>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</si>
  <si>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</si>
  <si>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</si>
  <si>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</si>
  <si>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</si>
  <si>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</si>
  <si>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</si>
  <si>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</si>
  <si>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</si>
  <si>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</si>
  <si>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</si>
  <si>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</si>
  <si>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</si>
  <si>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</si>
  <si>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</si>
  <si>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</si>
  <si>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</si>
  <si>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</si>
  <si>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</si>
  <si>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</si>
  <si>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</si>
  <si>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</si>
  <si>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</si>
  <si>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</si>
  <si>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</si>
  <si>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</si>
  <si>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</si>
  <si>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</si>
  <si>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</si>
  <si>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</si>
  <si>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</si>
  <si>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</si>
  <si>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</si>
  <si>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</si>
  <si>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</si>
  <si>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</si>
  <si>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</si>
  <si>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</si>
  <si>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</si>
  <si>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</si>
  <si>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</si>
  <si>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</si>
  <si>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</si>
  <si>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</si>
  <si>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</si>
  <si>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</si>
  <si>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</si>
  <si>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</si>
  <si>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</si>
  <si>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</si>
  <si>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</si>
  <si>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</si>
  <si>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</si>
  <si>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</si>
  <si>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</si>
  <si>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</si>
  <si>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</si>
  <si>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</si>
  <si>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</si>
  <si>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</si>
  <si>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</si>
  <si>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</si>
  <si>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</si>
  <si>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</si>
  <si>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</si>
  <si>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</si>
  <si>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</si>
  <si>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</si>
  <si>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</si>
  <si>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</si>
  <si>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</si>
  <si>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</si>
  <si>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</si>
  <si>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</si>
  <si>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</si>
  <si>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</si>
  <si>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</si>
  <si>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</si>
  <si>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</si>
  <si>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</si>
  <si>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</si>
  <si>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</si>
  <si>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</si>
  <si>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</si>
  <si>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</si>
  <si>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</si>
  <si>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</si>
  <si>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</si>
  <si>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</si>
  <si>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</si>
  <si>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</si>
  <si>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</si>
  <si>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</si>
  <si>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</si>
  <si>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</si>
  <si>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</si>
  <si>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</si>
  <si>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</si>
  <si>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</si>
  <si>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</si>
  <si>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</si>
  <si>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</si>
  <si>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</si>
  <si>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</si>
  <si>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</si>
  <si>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</si>
  <si>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</si>
  <si>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</si>
  <si>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</si>
  <si>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</si>
  <si>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</si>
  <si>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</si>
  <si>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</si>
  <si>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</si>
  <si>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</si>
  <si>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</si>
  <si>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</si>
  <si>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</si>
  <si>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</si>
  <si>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</si>
  <si>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</si>
  <si>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</si>
  <si>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</si>
  <si>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</si>
  <si>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</si>
  <si>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</si>
  <si>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</si>
  <si>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</si>
  <si>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</si>
  <si>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</si>
  <si>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</si>
  <si>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</si>
  <si>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</si>
  <si>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</si>
  <si>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</si>
  <si>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</si>
  <si>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</si>
  <si>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</si>
  <si>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</si>
  <si>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</si>
  <si>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</si>
  <si>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</si>
  <si>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</si>
  <si>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</si>
  <si>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</si>
  <si>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</si>
  <si>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</si>
  <si>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</si>
  <si>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</si>
  <si>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</si>
  <si>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</si>
  <si>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</si>
  <si>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</si>
  <si>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</si>
  <si>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</si>
  <si>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</si>
  <si>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</si>
  <si>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</si>
  <si>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</si>
  <si>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</si>
  <si>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</si>
  <si>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</si>
  <si>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</si>
  <si>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</si>
  <si>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</si>
  <si>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</si>
  <si>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</si>
  <si>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</si>
  <si>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</si>
  <si>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</si>
  <si>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</si>
  <si>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</si>
  <si>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</si>
  <si>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</si>
  <si>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</si>
  <si>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</si>
  <si>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</si>
  <si>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</si>
  <si>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</si>
  <si>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</si>
  <si>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</si>
  <si>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</si>
  <si>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</si>
  <si>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</si>
  <si>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</si>
  <si>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</si>
  <si>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</si>
  <si>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</si>
  <si>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</si>
  <si>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</si>
  <si>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</si>
  <si>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</si>
  <si>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</si>
  <si>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</si>
  <si>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</si>
  <si>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</si>
  <si>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</si>
  <si>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</si>
  <si>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</si>
  <si>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</si>
  <si>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</si>
  <si>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</si>
  <si>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</si>
  <si>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</si>
  <si>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</si>
  <si>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</si>
  <si>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</si>
  <si>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</si>
  <si>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</si>
  <si>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</si>
  <si>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</si>
  <si>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</si>
  <si>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</si>
  <si>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</si>
  <si>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</si>
  <si>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</si>
  <si>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</si>
  <si>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</si>
  <si>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</si>
  <si>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</si>
  <si>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</si>
  <si>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</si>
  <si>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</si>
  <si>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</si>
  <si>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</si>
  <si>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</si>
  <si>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</si>
  <si>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</si>
  <si>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</si>
  <si>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</si>
  <si>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</si>
  <si>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</si>
  <si>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</si>
  <si>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</si>
  <si>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</si>
  <si>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</si>
  <si>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</si>
  <si>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</si>
  <si>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</si>
  <si>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</si>
  <si>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</si>
  <si>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</si>
  <si>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</si>
  <si>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</si>
  <si>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</si>
  <si>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</si>
  <si>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</si>
  <si>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</si>
  <si>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</si>
  <si>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</si>
  <si>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</si>
  <si>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</si>
  <si>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</si>
  <si>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</si>
  <si>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</si>
  <si>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</si>
  <si>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</si>
  <si>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</si>
  <si>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</si>
  <si>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</si>
  <si>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</si>
  <si>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</si>
  <si>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</si>
  <si>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</si>
  <si>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</si>
  <si>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</si>
  <si>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</si>
  <si>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</si>
  <si>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</si>
  <si>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</si>
  <si>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</si>
  <si>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</si>
  <si>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</si>
  <si>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</si>
  <si>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</si>
  <si>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</si>
  <si>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</si>
  <si>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</si>
  <si>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</si>
  <si>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</si>
  <si>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</si>
  <si>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</si>
  <si>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</si>
  <si>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</si>
  <si>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</si>
  <si>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</si>
  <si>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</si>
  <si>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</si>
  <si>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</si>
  <si>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</si>
  <si>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</si>
  <si>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</si>
  <si>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</si>
  <si>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</si>
  <si>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</si>
  <si>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</si>
  <si>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</si>
  <si>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</si>
  <si>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</si>
  <si>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</si>
  <si>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</si>
  <si>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</si>
  <si>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</si>
  <si>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</si>
  <si>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</si>
  <si>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</si>
  <si>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</si>
  <si>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</si>
  <si>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</si>
  <si>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</si>
  <si>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</si>
  <si>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</si>
  <si>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</si>
  <si>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</si>
  <si>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</si>
  <si>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</si>
  <si>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</si>
  <si>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</si>
  <si>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</si>
  <si>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</si>
  <si>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</si>
  <si>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</si>
  <si>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</si>
  <si>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</si>
  <si>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</si>
  <si>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</si>
  <si>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</si>
  <si>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</si>
  <si>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</si>
  <si>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</si>
  <si>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</si>
  <si>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</si>
  <si>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</si>
  <si>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</si>
  <si>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</si>
  <si>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</si>
  <si>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</si>
  <si>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</si>
  <si>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</si>
  <si>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</si>
  <si>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</si>
  <si>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</si>
  <si>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</si>
  <si>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</si>
  <si>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</si>
  <si>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</si>
  <si>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</si>
  <si>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</si>
  <si>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</si>
  <si>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</si>
  <si>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</si>
  <si>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</si>
  <si>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</si>
  <si>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</si>
  <si>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</si>
  <si>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</si>
  <si>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</si>
  <si>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</si>
  <si>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</si>
  <si>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</si>
  <si>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</si>
  <si>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</si>
  <si>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</si>
  <si>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</si>
  <si>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</si>
  <si>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</si>
  <si>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</si>
  <si>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</si>
  <si>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</si>
  <si>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</si>
  <si>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</si>
  <si>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</si>
  <si>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</si>
  <si>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</si>
  <si>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</si>
  <si>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</si>
  <si>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</si>
  <si>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</si>
  <si>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</si>
  <si>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</si>
  <si>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</si>
  <si>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</si>
  <si>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</si>
  <si>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</si>
  <si>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</si>
  <si>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</si>
  <si>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</si>
  <si>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</si>
  <si>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</si>
  <si>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</si>
  <si>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</si>
  <si>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</si>
  <si>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</si>
  <si>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</si>
  <si>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</si>
  <si>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</si>
  <si>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</si>
  <si>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</si>
  <si>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</si>
  <si>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</si>
  <si>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</si>
  <si>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</si>
  <si>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</si>
  <si>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</si>
  <si>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</si>
  <si>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</si>
  <si>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</si>
  <si>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</si>
  <si>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</si>
  <si>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</si>
  <si>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</si>
  <si>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</si>
  <si>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</si>
  <si>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</si>
  <si>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</si>
  <si>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</si>
  <si>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</si>
  <si>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</si>
  <si>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</si>
  <si>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</si>
  <si>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</si>
  <si>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</si>
  <si>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</si>
  <si>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</si>
  <si>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</si>
  <si>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</si>
  <si>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</si>
  <si>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</si>
  <si>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</si>
  <si>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</si>
  <si>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</si>
  <si>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</si>
  <si>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</si>
  <si>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</si>
  <si>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</si>
  <si>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</si>
  <si>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</si>
  <si>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</si>
  <si>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</si>
  <si>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</si>
  <si>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</si>
  <si>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</si>
  <si>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</si>
  <si>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</si>
  <si>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</si>
  <si>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</si>
  <si>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</si>
  <si>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</si>
  <si>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</si>
  <si>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</si>
  <si>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</si>
  <si>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</si>
  <si>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</si>
  <si>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</si>
  <si>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</si>
  <si>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</si>
  <si>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</si>
  <si>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</si>
  <si>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</si>
  <si>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</si>
  <si>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</si>
  <si>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</si>
  <si>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</si>
  <si>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</si>
  <si>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</si>
  <si>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</si>
  <si>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</si>
  <si>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</si>
  <si>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</si>
  <si>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</si>
  <si>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</si>
  <si>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</si>
  <si>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</si>
  <si>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</si>
  <si>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</si>
  <si>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</si>
  <si>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</si>
  <si>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</si>
  <si>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</si>
  <si>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</si>
  <si>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</si>
  <si>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</si>
  <si>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</si>
  <si>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</si>
  <si>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</si>
  <si>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</si>
  <si>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</si>
  <si>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</si>
  <si>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</si>
  <si>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</si>
  <si>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</si>
  <si>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</si>
  <si>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</si>
  <si>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</si>
  <si>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</si>
  <si>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</si>
  <si>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</si>
  <si>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</si>
  <si>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</si>
  <si>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</si>
  <si>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</si>
  <si>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</si>
  <si>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</si>
  <si>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</si>
  <si>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</si>
  <si>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</si>
  <si>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</si>
  <si>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</si>
  <si>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</si>
  <si>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</si>
  <si>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</si>
  <si>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</si>
  <si>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</si>
  <si>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</si>
  <si>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</si>
  <si>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</si>
  <si>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</si>
  <si>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</si>
  <si>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</si>
  <si>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</si>
  <si>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</si>
  <si>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</si>
  <si>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</si>
  <si>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</si>
  <si>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</si>
  <si>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</si>
  <si>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</si>
  <si>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</si>
  <si>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</si>
  <si>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</si>
  <si>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</si>
  <si>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</si>
  <si>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</si>
  <si>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</si>
  <si>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</si>
  <si>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</si>
  <si>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</si>
  <si>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</si>
  <si>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</si>
  <si>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</si>
  <si>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</si>
  <si>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</si>
  <si>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</si>
  <si>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</si>
  <si>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</si>
  <si>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</si>
  <si>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</si>
  <si>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</si>
  <si>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</si>
  <si>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</si>
  <si>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</si>
  <si>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</si>
  <si>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</si>
  <si>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</si>
  <si>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</si>
  <si>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</si>
  <si>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</si>
  <si>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</si>
  <si>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</si>
  <si>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</si>
  <si>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</si>
  <si>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</si>
  <si>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</si>
  <si>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</si>
  <si>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</si>
  <si>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</si>
  <si>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</si>
  <si>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</si>
  <si>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</si>
  <si>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</si>
  <si>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</si>
  <si>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</si>
  <si>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</si>
  <si>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</si>
  <si>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</si>
  <si>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</si>
  <si>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</si>
  <si>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</si>
  <si>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</si>
  <si>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</si>
  <si>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</si>
  <si>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</si>
  <si>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</si>
  <si>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</si>
  <si>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</si>
  <si>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</si>
  <si>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</si>
  <si>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</si>
  <si>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</si>
  <si>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</si>
  <si>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</si>
  <si>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</si>
  <si>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</si>
  <si>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</si>
  <si>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</si>
  <si>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</si>
  <si>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</si>
  <si>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</si>
  <si>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</si>
  <si>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</si>
  <si>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</si>
  <si>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</si>
  <si>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</si>
  <si>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</si>
  <si>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</si>
  <si>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</si>
  <si>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</si>
  <si>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</si>
  <si>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</si>
  <si>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</si>
  <si>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</si>
  <si>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</si>
  <si>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</si>
  <si>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</si>
  <si>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</si>
  <si>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</si>
  <si>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</si>
  <si>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</si>
  <si>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</si>
  <si>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</si>
  <si>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</si>
  <si>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</si>
  <si>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</si>
  <si>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</si>
  <si>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</si>
  <si>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</si>
  <si>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</si>
  <si>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</si>
  <si>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</si>
  <si>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</si>
  <si>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</si>
  <si>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</si>
  <si>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</si>
  <si>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</si>
  <si>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</si>
  <si>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</si>
  <si>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</si>
  <si>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</si>
  <si>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</si>
  <si>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</si>
  <si>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</si>
  <si>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</si>
  <si>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</si>
  <si>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</si>
  <si>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</si>
  <si>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</si>
  <si>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</si>
  <si>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</si>
  <si>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</si>
  <si>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</si>
  <si>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</si>
  <si>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</si>
  <si>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</si>
  <si>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</si>
  <si>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</si>
  <si>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</si>
  <si>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</si>
  <si>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</si>
  <si>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</si>
  <si>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</si>
  <si>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</si>
  <si>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</si>
  <si>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</si>
  <si>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</si>
  <si>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</si>
  <si>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</si>
  <si>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</si>
  <si>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</si>
  <si>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</si>
  <si>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</si>
  <si>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</si>
  <si>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</si>
  <si>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</si>
  <si>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</si>
  <si>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</si>
  <si>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</si>
  <si>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</si>
  <si>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</si>
  <si>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</si>
  <si>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</si>
  <si>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</si>
  <si>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</si>
  <si>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</si>
  <si>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</si>
  <si>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</si>
  <si>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</si>
  <si>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</si>
  <si>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</si>
  <si>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</si>
  <si>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</si>
  <si>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</si>
  <si>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</si>
  <si>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</si>
  <si>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</si>
  <si>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</si>
  <si>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</si>
  <si>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</si>
  <si>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</si>
  <si>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</si>
  <si>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</si>
  <si>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</si>
  <si>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</si>
  <si>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</si>
  <si>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</si>
  <si>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</si>
  <si>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</si>
  <si>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</si>
  <si>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</si>
  <si>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</si>
  <si>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</si>
  <si>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</si>
  <si>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</si>
  <si>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</si>
  <si>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</si>
  <si>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</si>
  <si>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</si>
  <si>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</si>
  <si>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</si>
  <si>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</si>
  <si>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</si>
  <si>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</si>
  <si>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</si>
  <si>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</si>
  <si>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</si>
  <si>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</si>
  <si>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</si>
  <si>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</si>
  <si>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</si>
  <si>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</si>
  <si>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</si>
  <si>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</si>
  <si>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</si>
  <si>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</si>
  <si>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</si>
  <si>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</si>
  <si>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</si>
  <si>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</si>
  <si>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</si>
  <si>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</si>
  <si>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</si>
  <si>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</si>
  <si>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</si>
  <si>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</si>
  <si>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</si>
  <si>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</si>
  <si>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</si>
  <si>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</si>
  <si>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</si>
  <si>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</si>
  <si>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</si>
  <si>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</si>
  <si>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</si>
  <si>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</si>
  <si>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</si>
  <si>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</si>
  <si>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</si>
  <si>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</si>
  <si>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</si>
  <si>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</si>
  <si>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</si>
  <si>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</si>
  <si>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</si>
  <si>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</si>
  <si>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</si>
  <si>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</si>
  <si>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</si>
  <si>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</si>
  <si>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</si>
  <si>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</si>
  <si>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</si>
  <si>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</si>
  <si>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</si>
  <si>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</si>
  <si>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</si>
  <si>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</si>
  <si>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</si>
  <si>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</si>
  <si>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</si>
  <si>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</si>
  <si>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</si>
  <si>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</si>
  <si>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</si>
  <si>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</si>
  <si>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</si>
  <si>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</si>
  <si>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</si>
  <si>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</si>
  <si>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</si>
  <si>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</si>
  <si>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</si>
  <si>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</si>
  <si>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</si>
  <si>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</si>
  <si>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</si>
  <si>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</si>
  <si>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</si>
  <si>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</si>
  <si>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</si>
  <si>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</si>
  <si>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</si>
  <si>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</si>
  <si>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</si>
  <si>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</si>
  <si>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</si>
  <si>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</si>
  <si>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</si>
  <si>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</si>
  <si>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</si>
  <si>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</si>
  <si>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</si>
  <si>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</si>
  <si>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</si>
  <si>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</si>
  <si>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</si>
  <si>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</si>
  <si>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</si>
  <si>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</si>
  <si>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</si>
  <si>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</si>
  <si>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</si>
  <si>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</si>
  <si>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</si>
  <si>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</si>
  <si>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</si>
  <si>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</si>
  <si>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</si>
  <si>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</si>
  <si>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</si>
  <si>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</si>
  <si>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</si>
  <si>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</si>
  <si>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</si>
  <si>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</si>
  <si>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</si>
  <si>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</si>
  <si>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</si>
  <si>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</si>
  <si>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</si>
  <si>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</si>
  <si>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</si>
  <si>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</si>
  <si>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</si>
  <si>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</si>
  <si>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</si>
  <si>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</si>
  <si>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</si>
  <si>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</si>
  <si>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</si>
  <si>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</si>
  <si>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</si>
  <si>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</si>
  <si>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</si>
  <si>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</si>
  <si>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</si>
  <si>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</si>
  <si>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</si>
  <si>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</si>
  <si>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</si>
  <si>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</si>
  <si>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</si>
  <si>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</si>
  <si>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</si>
  <si>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</si>
  <si>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</si>
  <si>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</si>
  <si>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</si>
  <si>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</si>
  <si>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</si>
  <si>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</si>
  <si>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</si>
  <si>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</si>
  <si>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</si>
  <si>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</si>
  <si>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</si>
  <si>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</si>
  <si>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</si>
  <si>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</si>
  <si>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</si>
  <si>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</si>
  <si>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</si>
  <si>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</si>
  <si>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</si>
  <si>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</si>
  <si>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</si>
  <si>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</si>
  <si>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</si>
  <si>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</si>
  <si>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</si>
  <si>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</si>
  <si>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</si>
  <si>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</si>
  <si>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</si>
  <si>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</si>
  <si>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</si>
  <si>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</si>
  <si>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</si>
  <si>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</si>
  <si>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</si>
  <si>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</si>
  <si>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</si>
  <si>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</si>
  <si>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</si>
  <si>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</si>
  <si>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</si>
  <si>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</si>
  <si>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</si>
  <si>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</si>
  <si>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</si>
  <si>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</si>
  <si>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</si>
  <si>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</si>
  <si>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</si>
  <si>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</si>
  <si>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</si>
  <si>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</si>
  <si>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</si>
  <si>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</si>
  <si>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</si>
  <si>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</si>
  <si>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</si>
  <si>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</si>
  <si>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</si>
  <si>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</si>
  <si>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</si>
  <si>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</si>
  <si>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</si>
  <si>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</si>
  <si>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</si>
  <si>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</si>
  <si>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</si>
  <si>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</si>
  <si>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</si>
  <si>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</si>
  <si>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</si>
  <si>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</si>
  <si>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</si>
  <si>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</si>
  <si>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</si>
  <si>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</si>
  <si>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</si>
  <si>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</si>
  <si>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</si>
  <si>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</si>
  <si>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</si>
  <si>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</si>
  <si>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</si>
  <si>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</si>
  <si>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</si>
  <si>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</si>
  <si>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</si>
  <si>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</si>
  <si>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</si>
  <si>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</si>
  <si>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</si>
  <si>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</si>
  <si>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</si>
  <si>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</si>
  <si>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</si>
  <si>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</si>
  <si>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</si>
  <si>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</si>
  <si>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</si>
  <si>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</si>
  <si>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</si>
  <si>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</si>
  <si>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</si>
  <si>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</si>
  <si>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</si>
  <si>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</si>
  <si>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</si>
  <si>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</si>
  <si>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</si>
  <si>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</si>
  <si>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</si>
  <si>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</si>
  <si>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</si>
  <si>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</si>
  <si>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</si>
  <si>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</si>
  <si>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</si>
  <si>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</si>
  <si>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</si>
  <si>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</si>
  <si>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</si>
  <si>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</si>
  <si>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</si>
  <si>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</si>
  <si>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</si>
  <si>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</si>
  <si>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</si>
  <si>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</si>
  <si>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</si>
  <si>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</si>
  <si>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</si>
  <si>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</si>
  <si>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</si>
  <si>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</si>
  <si>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</si>
  <si>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</si>
  <si>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</si>
  <si>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</si>
  <si>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</si>
  <si>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</si>
  <si>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</si>
  <si>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</si>
  <si>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</si>
  <si>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</si>
  <si>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</si>
  <si>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</si>
  <si>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</si>
  <si>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</si>
  <si>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</si>
  <si>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</si>
  <si>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</si>
  <si>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</si>
  <si>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</si>
  <si>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</si>
  <si>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</si>
  <si>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</si>
  <si>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</si>
  <si>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</si>
  <si>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</si>
  <si>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</si>
  <si>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</si>
  <si>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</si>
  <si>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</si>
  <si>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</si>
  <si>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</si>
  <si>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</si>
  <si>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</si>
  <si>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</si>
  <si>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</si>
  <si>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</si>
  <si>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</si>
  <si>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</si>
  <si>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</si>
  <si>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</si>
  <si>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</si>
  <si>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</si>
  <si>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</si>
  <si>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</si>
  <si>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</si>
  <si>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</si>
  <si>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</si>
  <si>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</si>
  <si>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</si>
  <si>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</si>
  <si>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</si>
  <si>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</si>
  <si>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</si>
  <si>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</si>
  <si>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</si>
  <si>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</si>
  <si>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</si>
  <si>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</si>
  <si>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</si>
  <si>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</si>
  <si>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</si>
  <si>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</si>
  <si>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</si>
  <si>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</si>
  <si>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</si>
  <si>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</si>
  <si>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</si>
  <si>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</si>
  <si>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</si>
  <si>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</si>
  <si>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</si>
  <si>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</si>
  <si>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</si>
  <si>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</si>
  <si>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</si>
  <si>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</si>
  <si>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</si>
  <si>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</si>
  <si>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</si>
  <si>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</si>
  <si>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</si>
  <si>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</si>
  <si>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</si>
  <si>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</si>
  <si>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</si>
  <si>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</si>
  <si>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</si>
  <si>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</si>
  <si>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</si>
  <si>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</si>
  <si>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</si>
  <si>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</si>
  <si>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</si>
  <si>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</si>
  <si>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</si>
  <si>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</si>
  <si>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</si>
  <si>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</si>
  <si>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</si>
  <si>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</si>
  <si>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</si>
  <si>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</si>
  <si>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</si>
  <si>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</si>
  <si>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</si>
  <si>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</si>
  <si>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</si>
  <si>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</si>
  <si>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</si>
  <si>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</si>
  <si>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</si>
  <si>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</si>
  <si>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</si>
  <si>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</si>
  <si>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</si>
  <si>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</si>
  <si>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</si>
  <si>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</si>
  <si>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</si>
  <si>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</si>
  <si>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</si>
  <si>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</si>
  <si>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</si>
  <si>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</si>
  <si>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</si>
  <si>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</si>
  <si>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</si>
  <si>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</si>
  <si>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</si>
  <si>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</si>
  <si>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</si>
  <si>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</si>
  <si>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</si>
  <si>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</si>
  <si>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</si>
  <si>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</si>
  <si>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</si>
  <si>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</si>
  <si>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</si>
  <si>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</si>
  <si>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</si>
  <si>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</si>
  <si>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</si>
  <si>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</si>
  <si>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</si>
  <si>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</si>
  <si>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</si>
  <si>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</si>
  <si>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</si>
  <si>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</si>
  <si>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</si>
  <si>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</si>
  <si>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</si>
  <si>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</si>
  <si>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</si>
  <si>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</si>
  <si>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</si>
  <si>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</si>
  <si>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</si>
  <si>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</si>
  <si>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</si>
  <si>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</si>
  <si>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</si>
  <si>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</si>
  <si>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</si>
  <si>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</si>
  <si>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</si>
  <si>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</si>
  <si>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</si>
  <si>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</si>
  <si>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</si>
  <si>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</si>
  <si>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</si>
  <si>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</si>
  <si>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</si>
  <si>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</si>
  <si>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</si>
  <si>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</si>
  <si>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</si>
  <si>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</si>
  <si>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</si>
  <si>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</si>
  <si>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</si>
  <si>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</si>
  <si>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</si>
  <si>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</si>
  <si>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</si>
  <si>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</si>
  <si>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</si>
  <si>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</si>
  <si>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</si>
  <si>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</si>
  <si>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</si>
  <si>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</si>
  <si>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</si>
  <si>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</si>
  <si>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</si>
  <si>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</si>
  <si>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</si>
  <si>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</si>
  <si>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</si>
  <si>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</si>
  <si>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</si>
  <si>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</si>
  <si>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</si>
  <si>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</si>
  <si>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</si>
  <si>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</si>
  <si>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</si>
  <si>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</si>
  <si>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</si>
  <si>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</si>
  <si>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</si>
  <si>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</si>
  <si>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</si>
  <si>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</si>
  <si>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</si>
  <si>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</si>
  <si>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</si>
  <si>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</si>
  <si>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</si>
  <si>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</si>
  <si>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</si>
  <si>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</si>
  <si>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</si>
  <si>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</si>
  <si>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</si>
  <si>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</si>
  <si>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</si>
  <si>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</si>
  <si>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</si>
  <si>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</si>
  <si>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</si>
  <si>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</si>
  <si>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</si>
  <si>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</si>
  <si>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</si>
  <si>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</si>
  <si>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</si>
  <si>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</si>
  <si>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</si>
  <si>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</si>
  <si>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</si>
  <si>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</si>
  <si>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</si>
  <si>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</si>
  <si>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</si>
  <si>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</si>
  <si>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</si>
  <si>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</si>
  <si>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</si>
  <si>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</si>
  <si>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</si>
  <si>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</si>
  <si>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</si>
  <si>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</si>
  <si>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</si>
  <si>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</si>
  <si>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</si>
  <si>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</si>
  <si>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</si>
  <si>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</si>
  <si>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</si>
  <si>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</si>
  <si>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</si>
  <si>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</si>
  <si>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</si>
  <si>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</si>
  <si>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</si>
  <si>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</si>
  <si>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</si>
  <si>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</si>
  <si>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</si>
  <si>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</si>
  <si>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</si>
  <si>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</si>
  <si>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</si>
  <si>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</si>
  <si>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</si>
  <si>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</si>
  <si>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</si>
  <si>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</si>
  <si>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</si>
  <si>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</si>
  <si>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</si>
  <si>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</si>
  <si>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</si>
  <si>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</si>
  <si>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</si>
  <si>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</si>
  <si>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</si>
  <si>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</si>
  <si>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</si>
  <si>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</si>
  <si>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</si>
  <si>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</si>
  <si>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</si>
  <si>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</si>
  <si>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</si>
  <si>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</si>
  <si>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</si>
  <si>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</si>
  <si>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</si>
  <si>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</si>
  <si>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</si>
  <si>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</si>
  <si>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</si>
  <si>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</si>
  <si>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</si>
  <si>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</si>
  <si>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</si>
  <si>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</si>
  <si>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</si>
  <si>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</si>
  <si>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</si>
  <si>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</si>
  <si>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</si>
  <si>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</si>
  <si>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</si>
  <si>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</si>
  <si>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</si>
  <si>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</si>
  <si>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</si>
  <si>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</si>
  <si>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</si>
  <si>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</si>
  <si>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</si>
  <si>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</si>
  <si>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</si>
  <si>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</si>
  <si>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</si>
  <si>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</si>
  <si>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</si>
  <si>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</si>
  <si>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</si>
  <si>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</si>
  <si>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</si>
  <si>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</si>
  <si>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</si>
  <si>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</si>
  <si>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</si>
  <si>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</si>
  <si>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</si>
  <si>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</si>
  <si>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</si>
  <si>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</si>
  <si>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</si>
  <si>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</si>
  <si>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</si>
  <si>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</si>
  <si>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</si>
  <si>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</si>
  <si>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</si>
  <si>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</si>
  <si>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</si>
  <si>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</si>
  <si>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</si>
  <si>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</si>
  <si>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</si>
  <si>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</si>
  <si>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</si>
  <si>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</si>
  <si>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</si>
  <si>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</si>
  <si>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</si>
  <si>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</si>
  <si>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</si>
  <si>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</si>
  <si>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</si>
  <si>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</si>
  <si>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</si>
  <si>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</si>
  <si>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</si>
  <si>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</si>
  <si>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</si>
  <si>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</si>
  <si>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</si>
  <si>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</si>
  <si>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</si>
  <si>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</si>
  <si>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</si>
  <si>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</si>
  <si>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</si>
  <si>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</si>
  <si>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</si>
  <si>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</si>
  <si>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</si>
  <si>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</si>
  <si>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</si>
  <si>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</si>
  <si>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</si>
  <si>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</si>
  <si>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</si>
  <si>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</si>
  <si>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</si>
  <si>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</si>
  <si>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</si>
  <si>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</si>
  <si>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</si>
  <si>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</si>
  <si>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</si>
  <si>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</si>
  <si>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</si>
  <si>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</si>
  <si>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</si>
  <si>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</si>
  <si>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</si>
  <si>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</si>
  <si>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</si>
  <si>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</si>
  <si>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</si>
  <si>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</si>
  <si>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</si>
  <si>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</si>
  <si>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</si>
  <si>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</si>
  <si>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</si>
  <si>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</si>
  <si>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</si>
  <si>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</si>
  <si>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</si>
  <si>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</si>
  <si>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</si>
  <si>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</si>
  <si>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</si>
  <si>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</si>
  <si>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</si>
  <si>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</si>
  <si>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</si>
  <si>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</si>
  <si>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</si>
  <si>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</si>
  <si>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</si>
  <si>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</si>
  <si>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</si>
  <si>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</si>
  <si>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</si>
  <si>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</si>
  <si>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</si>
  <si>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</si>
  <si>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</si>
  <si>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</si>
  <si>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</si>
  <si>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</si>
  <si>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</si>
  <si>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</si>
  <si>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</si>
  <si>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</si>
  <si>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</si>
  <si>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</si>
  <si>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</si>
  <si>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</si>
  <si>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</si>
  <si>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</si>
  <si>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</si>
  <si>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</si>
  <si>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</si>
  <si>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</si>
  <si>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</si>
  <si>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</si>
  <si>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</si>
  <si>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</si>
  <si>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</si>
  <si>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</si>
  <si>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</si>
  <si>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</si>
  <si>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</si>
  <si>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</si>
  <si>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</si>
  <si>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</si>
  <si>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</si>
  <si>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</si>
  <si>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</si>
  <si>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</si>
  <si>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</si>
  <si>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</si>
  <si>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</si>
  <si>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</si>
  <si>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</si>
  <si>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</si>
  <si>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</si>
  <si>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</si>
  <si>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</si>
  <si>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</si>
  <si>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</si>
  <si>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</si>
  <si>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</si>
  <si>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</si>
  <si>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</si>
  <si>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</si>
  <si>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</si>
  <si>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</si>
  <si>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</si>
  <si>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</si>
  <si>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</si>
  <si>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</si>
  <si>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</si>
  <si>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</si>
  <si>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</si>
  <si>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</si>
  <si>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</si>
  <si>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</si>
  <si>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</si>
  <si>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</si>
  <si>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</si>
  <si>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</si>
  <si>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</si>
  <si>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</si>
  <si>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</si>
  <si>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</si>
  <si>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</si>
  <si>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</si>
  <si>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</si>
  <si>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</si>
  <si>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</si>
  <si>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</si>
  <si>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</si>
  <si>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</si>
  <si>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</si>
  <si>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</si>
  <si>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</si>
  <si>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</si>
  <si>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</si>
  <si>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</si>
  <si>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</si>
  <si>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</si>
  <si>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</si>
  <si>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</si>
  <si>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</si>
  <si>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</si>
  <si>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</si>
  <si>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</si>
  <si>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</si>
  <si>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</si>
  <si>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</si>
  <si>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</si>
  <si>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</si>
  <si>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</si>
  <si>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</si>
  <si>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</si>
  <si>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</si>
  <si>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</si>
  <si>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</si>
  <si>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</si>
  <si>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</si>
  <si>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</si>
  <si>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</si>
  <si>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</si>
  <si>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</si>
  <si>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</si>
  <si>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</si>
  <si>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</si>
  <si>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</si>
  <si>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</si>
  <si>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</si>
  <si>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</si>
  <si>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</si>
  <si>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</si>
  <si>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</si>
  <si>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</si>
  <si>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</si>
  <si>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</si>
  <si>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</si>
  <si>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</si>
  <si>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</si>
  <si>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</si>
  <si>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</si>
  <si>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</si>
  <si>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</si>
  <si>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</si>
  <si>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</si>
  <si>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</si>
  <si>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</si>
  <si>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</si>
  <si>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</si>
  <si>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</si>
  <si>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</si>
  <si>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</si>
  <si>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</si>
  <si>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</si>
  <si>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</si>
  <si>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</si>
  <si>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</si>
  <si>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</si>
  <si>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</si>
  <si>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</si>
  <si>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</si>
  <si>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</si>
  <si>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</si>
  <si>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</si>
  <si>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</si>
  <si>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</si>
  <si>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</si>
  <si>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</si>
  <si>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</si>
  <si>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</si>
  <si>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</si>
  <si>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</si>
  <si>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</si>
  <si>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</si>
  <si>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</si>
  <si>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</si>
  <si>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</si>
  <si>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</si>
  <si>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</si>
  <si>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</si>
  <si>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</si>
  <si>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</si>
  <si>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</si>
  <si>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</si>
  <si>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</si>
  <si>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</si>
  <si>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</si>
  <si>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</si>
  <si>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</si>
  <si>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</si>
  <si>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</si>
  <si>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</si>
  <si>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</si>
  <si>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</si>
  <si>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</si>
  <si>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</si>
  <si>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</si>
  <si>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</si>
  <si>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</si>
  <si>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</si>
  <si>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</si>
  <si>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</si>
  <si>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</si>
  <si>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</si>
  <si>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</si>
  <si>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</si>
  <si>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</si>
  <si>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</si>
  <si>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</si>
  <si>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</si>
  <si>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</si>
  <si>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</si>
  <si>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</si>
  <si>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</si>
  <si>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</si>
  <si>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</si>
  <si>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</si>
  <si>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</si>
  <si>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</si>
  <si>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</si>
  <si>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</si>
  <si>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</si>
  <si>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</si>
  <si>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</si>
  <si>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</si>
  <si>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</si>
  <si>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</si>
  <si>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</si>
  <si>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</si>
  <si>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</si>
  <si>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</si>
  <si>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</si>
  <si>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</si>
  <si>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</si>
  <si>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</si>
  <si>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</si>
  <si>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</si>
  <si>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</si>
  <si>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</si>
  <si>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</si>
  <si>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</si>
  <si>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</si>
  <si>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</si>
  <si>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</si>
  <si>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</si>
  <si>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</si>
  <si>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</si>
  <si>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</si>
  <si>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</si>
  <si>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</si>
  <si>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</si>
  <si>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</si>
  <si>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</si>
  <si>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</si>
  <si>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</si>
  <si>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</si>
  <si>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</si>
  <si>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</si>
  <si>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</si>
  <si>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</si>
  <si>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</si>
  <si>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</si>
  <si>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</si>
  <si>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</si>
  <si>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</si>
  <si>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</si>
  <si>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</si>
  <si>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</si>
  <si>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</si>
  <si>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</si>
  <si>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</si>
  <si>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</si>
  <si>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</si>
  <si>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</si>
  <si>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</si>
  <si>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</si>
  <si>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</si>
  <si>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</si>
  <si>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</si>
  <si>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</si>
  <si>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</si>
  <si>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</si>
  <si>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</si>
  <si>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</si>
  <si>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</si>
  <si>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</si>
  <si>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</si>
  <si>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</si>
  <si>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</si>
  <si>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</si>
  <si>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</si>
  <si>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</si>
  <si>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</si>
  <si>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</si>
  <si>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</si>
  <si>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</si>
  <si>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</si>
  <si>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</si>
  <si>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</si>
  <si>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</si>
  <si>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</si>
  <si>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</si>
  <si>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</si>
  <si>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</si>
  <si>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</si>
  <si>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</si>
  <si>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</si>
  <si>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</si>
  <si>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</si>
  <si>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</si>
  <si>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</si>
  <si>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</si>
  <si>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</si>
  <si>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</si>
  <si>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</si>
  <si>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</si>
  <si>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</si>
  <si>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</si>
  <si>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</si>
  <si>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</si>
  <si>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</si>
  <si>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</si>
  <si>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</si>
  <si>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</si>
  <si>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</si>
  <si>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</si>
  <si>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</si>
  <si>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</si>
  <si>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</si>
  <si>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</si>
  <si>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</si>
  <si>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</si>
  <si>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</si>
  <si>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</si>
  <si>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</si>
  <si>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</si>
  <si>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</si>
  <si>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</si>
  <si>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</si>
  <si>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</si>
  <si>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</si>
  <si>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</si>
  <si>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</si>
  <si>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</si>
  <si>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</si>
  <si>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</si>
  <si>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</si>
  <si>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</si>
  <si>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</si>
  <si>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</si>
  <si>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</si>
  <si>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</si>
  <si>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</si>
  <si>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</si>
  <si>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</si>
  <si>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</si>
  <si>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</si>
  <si>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</si>
  <si>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</si>
  <si>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</si>
  <si>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</si>
  <si>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</si>
  <si>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</si>
  <si>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</si>
  <si>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</si>
  <si>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</si>
  <si>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</si>
  <si>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</si>
  <si>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</si>
  <si>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</si>
  <si>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</si>
  <si>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</si>
  <si>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</si>
  <si>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</si>
  <si>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</si>
  <si>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</si>
  <si>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</si>
  <si>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</si>
  <si>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</si>
  <si>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</si>
  <si>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</si>
  <si>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</si>
  <si>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</si>
  <si>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</si>
  <si>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</si>
  <si>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</si>
  <si>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</si>
  <si>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</si>
  <si>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</si>
  <si>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</si>
  <si>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</si>
  <si>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</si>
  <si>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</si>
  <si>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</si>
  <si>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</si>
  <si>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</si>
  <si>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</si>
  <si>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</si>
  <si>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</si>
  <si>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</si>
  <si>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</si>
  <si>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</si>
  <si>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</si>
  <si>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</si>
  <si>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</si>
  <si>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</si>
  <si>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</si>
  <si>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</si>
  <si>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</si>
  <si>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</si>
  <si>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</si>
  <si>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</si>
  <si>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</si>
  <si>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</si>
  <si>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</si>
  <si>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</si>
  <si>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</si>
  <si>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</si>
  <si>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</si>
  <si>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</si>
  <si>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</si>
  <si>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</si>
  <si>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</si>
  <si>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</si>
  <si>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</si>
  <si>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</si>
  <si>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</si>
  <si>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</si>
  <si>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</si>
  <si>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</si>
  <si>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</si>
  <si>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</si>
  <si>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</si>
  <si>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</si>
  <si>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</si>
  <si>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</si>
  <si>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</si>
  <si>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</si>
  <si>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</si>
  <si>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</si>
  <si>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</si>
  <si>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</si>
  <si>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</si>
  <si>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</si>
  <si>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</si>
  <si>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</si>
  <si>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</si>
  <si>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</si>
  <si>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</si>
  <si>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</si>
  <si>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</si>
  <si>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</si>
  <si>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</si>
  <si>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</si>
  <si>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</si>
  <si>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</si>
  <si>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</si>
  <si>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</si>
  <si>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</si>
  <si>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</si>
  <si>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</si>
  <si>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</si>
  <si>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</si>
  <si>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</si>
  <si>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</si>
  <si>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</si>
  <si>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</si>
  <si>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</si>
  <si>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</si>
  <si>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</si>
  <si>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</si>
  <si>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</si>
  <si>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</si>
  <si>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</si>
  <si>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</si>
  <si>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</si>
  <si>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</si>
  <si>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</si>
  <si>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</si>
  <si>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</si>
  <si>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</si>
  <si>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</si>
  <si>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</si>
  <si>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</si>
  <si>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</si>
  <si>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</si>
  <si>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</si>
  <si>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</si>
  <si>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</si>
  <si>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</si>
  <si>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</si>
  <si>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</si>
  <si>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</si>
  <si>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</si>
  <si>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</si>
  <si>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</si>
  <si>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</si>
  <si>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</si>
  <si>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</si>
  <si>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</si>
  <si>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</si>
  <si>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</si>
  <si>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</si>
  <si>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</si>
  <si>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</si>
  <si>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</si>
  <si>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</si>
  <si>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</si>
  <si>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</si>
  <si>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</si>
  <si>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</si>
  <si>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</si>
  <si>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</si>
  <si>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</si>
  <si>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</si>
  <si>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</si>
  <si>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</si>
  <si>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</si>
  <si>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</si>
  <si>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</si>
  <si>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</si>
  <si>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</si>
  <si>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</si>
  <si>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</si>
  <si>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</si>
  <si>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</si>
  <si>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</si>
  <si>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</si>
  <si>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</si>
  <si>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</si>
  <si>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</si>
  <si>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</si>
  <si>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</si>
  <si>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</si>
  <si>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</si>
  <si>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</si>
  <si>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</si>
  <si>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</si>
  <si>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</si>
  <si>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</si>
  <si>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</si>
  <si>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</si>
  <si>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</si>
  <si>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</si>
  <si>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</si>
  <si>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</si>
  <si>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</si>
  <si>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</si>
  <si>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</si>
  <si>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</si>
  <si>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</si>
  <si>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</si>
  <si>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</si>
  <si>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</si>
  <si>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</si>
  <si>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</si>
  <si>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</si>
  <si>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</si>
  <si>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</si>
  <si>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</si>
  <si>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</si>
  <si>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</si>
  <si>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</si>
  <si>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</si>
  <si>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</si>
  <si>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</si>
  <si>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</si>
  <si>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</si>
  <si>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</si>
  <si>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</si>
  <si>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</si>
  <si>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</si>
  <si>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</si>
  <si>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</si>
  <si>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</si>
  <si>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</si>
  <si>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</si>
  <si>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</si>
  <si>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</si>
  <si>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</si>
  <si>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</si>
  <si>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</si>
  <si>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</si>
  <si>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</si>
  <si>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</si>
  <si>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</si>
  <si>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</si>
  <si>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</si>
  <si>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</si>
  <si>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</si>
  <si>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</si>
  <si>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</si>
  <si>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</si>
  <si>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</si>
  <si>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</si>
  <si>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</si>
  <si>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</si>
  <si>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</si>
  <si>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</si>
  <si>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</si>
  <si>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</si>
  <si>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</si>
  <si>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</si>
  <si>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</si>
  <si>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</si>
  <si>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</si>
  <si>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</si>
  <si>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</si>
  <si>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</si>
  <si>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</si>
  <si>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</si>
  <si>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</si>
  <si>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</si>
  <si>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</si>
  <si>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</si>
  <si>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</si>
  <si>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</si>
  <si>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</si>
  <si>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</si>
  <si>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</si>
  <si>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</si>
  <si>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</si>
  <si>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</si>
  <si>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</si>
  <si>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</si>
  <si>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</si>
  <si>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</si>
  <si>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</si>
  <si>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</si>
  <si>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</si>
  <si>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</si>
  <si>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</si>
  <si>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</si>
  <si>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</si>
  <si>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</si>
  <si>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</si>
  <si>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</si>
  <si>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</si>
  <si>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</si>
  <si>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</si>
  <si>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</si>
  <si>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</si>
  <si>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</si>
  <si>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</si>
  <si>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</si>
  <si>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</si>
  <si>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</si>
  <si>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</si>
  <si>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</si>
  <si>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</si>
  <si>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</si>
  <si>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</si>
  <si>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</si>
  <si>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</si>
  <si>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</si>
  <si>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</si>
  <si>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</si>
  <si>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</si>
  <si>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</si>
  <si>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</si>
  <si>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</si>
  <si>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</si>
  <si>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</si>
  <si>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</si>
  <si>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</si>
  <si>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</si>
  <si>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</si>
  <si>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</si>
  <si>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</si>
  <si>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</si>
  <si>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</si>
  <si>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</si>
  <si>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</si>
  <si>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</si>
  <si>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</si>
  <si>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</si>
  <si>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</si>
  <si>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</si>
  <si>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</si>
  <si>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</si>
  <si>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</si>
  <si>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</si>
  <si>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</si>
  <si>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</si>
  <si>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</si>
  <si>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</si>
  <si>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</si>
  <si>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</si>
  <si>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</si>
  <si>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</si>
  <si>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</si>
  <si>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</si>
  <si>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</si>
  <si>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</si>
  <si>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</si>
  <si>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</si>
  <si>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</si>
  <si>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</si>
  <si>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</si>
  <si>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</si>
  <si>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</si>
  <si>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</si>
  <si>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</si>
  <si>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</si>
  <si>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</si>
  <si>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</si>
  <si>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</si>
  <si>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</si>
  <si>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</si>
  <si>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</si>
  <si>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</si>
  <si>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</si>
  <si>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</si>
  <si>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</si>
  <si>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</si>
  <si>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</si>
  <si>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</si>
  <si>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</si>
  <si>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</si>
  <si>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</si>
  <si>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</si>
  <si>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</si>
  <si>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</si>
  <si>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</si>
  <si>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</si>
  <si>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</si>
  <si>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</si>
  <si>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</si>
  <si>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</si>
  <si>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</si>
  <si>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</si>
  <si>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</si>
  <si>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</si>
  <si>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</si>
  <si>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</si>
  <si>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</si>
  <si>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</si>
  <si>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</si>
  <si>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</si>
  <si>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</si>
  <si>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</si>
  <si>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</si>
  <si>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</si>
  <si>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</si>
  <si>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</si>
  <si>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</si>
  <si>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</si>
  <si>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</si>
  <si>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</si>
  <si>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</si>
  <si>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</si>
  <si>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</si>
  <si>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</si>
  <si>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</si>
  <si>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</si>
  <si>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</si>
  <si>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</si>
  <si>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</si>
  <si>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</si>
  <si>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</si>
  <si>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</si>
  <si>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</si>
  <si>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</si>
  <si>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</si>
  <si>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</si>
  <si>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</si>
  <si>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</si>
  <si>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</si>
  <si>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</si>
  <si>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</si>
  <si>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</si>
  <si>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</si>
  <si>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</si>
  <si>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</si>
  <si>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</si>
  <si>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</si>
  <si>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</si>
  <si>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</si>
  <si>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</si>
  <si>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</si>
  <si>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</si>
  <si>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</si>
  <si>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</si>
  <si>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</si>
  <si>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</si>
  <si>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</si>
  <si>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</si>
  <si>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</si>
  <si>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</si>
  <si>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</si>
  <si>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</si>
  <si>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</si>
  <si>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</si>
  <si>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</si>
  <si>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</si>
  <si>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</si>
  <si>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</si>
  <si>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</si>
  <si>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</si>
  <si>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</si>
  <si>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</si>
  <si>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</si>
  <si>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</si>
  <si>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</si>
  <si>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</si>
  <si>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</si>
  <si>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</si>
  <si>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</si>
  <si>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</si>
  <si>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</si>
  <si>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</si>
  <si>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</si>
  <si>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</si>
  <si>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</si>
  <si>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</si>
  <si>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</si>
  <si>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</si>
  <si>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</si>
  <si>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</si>
  <si>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</si>
  <si>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</si>
  <si>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</si>
  <si>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</si>
  <si>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</si>
  <si>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</si>
  <si>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</si>
  <si>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</si>
  <si>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</si>
  <si>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</si>
  <si>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</si>
  <si>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</si>
  <si>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</si>
  <si>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</si>
  <si>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</si>
  <si>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</si>
  <si>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</si>
  <si>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</si>
  <si>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</si>
  <si>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</si>
  <si>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</si>
  <si>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</si>
  <si>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</si>
  <si>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</si>
  <si>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</si>
  <si>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</si>
  <si>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</si>
  <si>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</si>
  <si>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</si>
  <si>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</si>
  <si>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</si>
  <si>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</si>
  <si>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</si>
  <si>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</si>
  <si>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</si>
  <si>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</si>
  <si>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</si>
  <si>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</si>
  <si>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</si>
  <si>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</si>
  <si>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</si>
  <si>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</si>
  <si>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</si>
  <si>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</si>
  <si>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</si>
  <si>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</si>
  <si>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</si>
  <si>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</si>
  <si>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</si>
  <si>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</si>
  <si>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</si>
  <si>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</si>
  <si>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</si>
  <si>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</si>
  <si>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</si>
  <si>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</si>
  <si>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</si>
  <si>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</si>
  <si>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</si>
  <si>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</si>
  <si>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</si>
  <si>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</si>
  <si>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</si>
  <si>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</si>
  <si>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</si>
  <si>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</si>
  <si>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</si>
  <si>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</si>
  <si>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</si>
  <si>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</si>
  <si>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</si>
  <si>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</si>
  <si>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</si>
  <si>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</si>
  <si>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</si>
  <si>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</si>
  <si>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</si>
  <si>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</si>
  <si>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</si>
  <si>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</si>
  <si>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</si>
  <si>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</si>
  <si>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</si>
  <si>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</si>
  <si>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</si>
  <si>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</si>
  <si>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</si>
  <si>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</si>
  <si>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</si>
  <si>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</si>
  <si>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</si>
  <si>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</si>
  <si>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</si>
  <si>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</si>
  <si>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</si>
  <si>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</si>
  <si>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</si>
  <si>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</si>
  <si>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</si>
  <si>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</si>
  <si>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</si>
  <si>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</si>
  <si>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</si>
  <si>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</si>
  <si>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</si>
  <si>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</si>
  <si>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</si>
  <si>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</si>
  <si>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</si>
  <si>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</si>
  <si>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</si>
  <si>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</si>
  <si>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</si>
  <si>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</si>
  <si>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</si>
  <si>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</si>
  <si>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</si>
  <si>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</si>
  <si>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</si>
  <si>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</si>
  <si>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</si>
  <si>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</si>
  <si>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</si>
  <si>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</si>
  <si>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</si>
  <si>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</si>
  <si>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</si>
  <si>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</si>
  <si>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</si>
  <si>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</si>
  <si>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</si>
  <si>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</si>
  <si>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</si>
  <si>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</si>
  <si>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</si>
  <si>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</si>
  <si>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</si>
  <si>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</si>
  <si>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</si>
  <si>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</si>
  <si>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</si>
  <si>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</si>
  <si>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</si>
  <si>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</si>
  <si>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</si>
  <si>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</si>
  <si>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</si>
  <si>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</si>
  <si>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</si>
  <si>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</si>
  <si>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</si>
  <si>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</si>
  <si>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</si>
  <si>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</si>
  <si>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</si>
  <si>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</si>
  <si>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</si>
  <si>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</si>
  <si>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</si>
  <si>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</si>
  <si>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</si>
  <si>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</si>
  <si>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</si>
  <si>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</si>
  <si>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</si>
  <si>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</si>
  <si>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</si>
  <si>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</si>
  <si>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</si>
  <si>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</si>
  <si>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</si>
  <si>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</si>
  <si>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</si>
  <si>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</si>
  <si>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</si>
  <si>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</si>
  <si>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</si>
  <si>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</si>
  <si>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</si>
  <si>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</si>
  <si>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</si>
  <si>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</si>
  <si>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</si>
  <si>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</si>
  <si>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</si>
  <si>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</si>
  <si>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</si>
  <si>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</si>
  <si>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</si>
  <si>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</si>
  <si>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</si>
  <si>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</si>
  <si>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</si>
  <si>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</si>
  <si>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</si>
  <si>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</si>
  <si>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</si>
  <si>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</si>
  <si>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</si>
  <si>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</si>
  <si>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</si>
  <si>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</si>
  <si>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</si>
  <si>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</si>
  <si>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</si>
  <si>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</si>
  <si>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</si>
  <si>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</si>
  <si>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</si>
  <si>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</si>
  <si>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</si>
  <si>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</si>
  <si>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</si>
  <si>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</si>
  <si>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</si>
  <si>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</si>
  <si>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</si>
  <si>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</si>
  <si>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</si>
  <si>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</si>
  <si>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</si>
  <si>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</si>
  <si>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</si>
  <si>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</si>
  <si>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</si>
  <si>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</si>
  <si>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</si>
  <si>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</si>
  <si>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</si>
  <si>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</si>
  <si>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</si>
  <si>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</si>
  <si>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</si>
  <si>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</si>
  <si>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</si>
  <si>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</si>
  <si>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</si>
  <si>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</si>
  <si>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</si>
  <si>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</si>
  <si>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</si>
  <si>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</si>
  <si>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</si>
  <si>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</si>
  <si>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</si>
  <si>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</si>
  <si>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</si>
  <si>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</si>
  <si>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</si>
  <si>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</si>
  <si>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</si>
  <si>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</si>
  <si>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</si>
  <si>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</si>
  <si>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</si>
  <si>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</si>
  <si>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</si>
  <si>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</si>
  <si>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</si>
  <si>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</si>
  <si>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</si>
  <si>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</si>
  <si>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</si>
  <si>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</si>
  <si>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</si>
  <si>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</si>
  <si>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</si>
  <si>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</si>
  <si>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</si>
  <si>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</si>
  <si>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</si>
  <si>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</si>
  <si>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</si>
  <si>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</si>
  <si>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</si>
  <si>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</si>
  <si>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</si>
  <si>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</si>
  <si>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</si>
  <si>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</si>
  <si>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</si>
  <si>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</si>
  <si>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</si>
  <si>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</si>
  <si>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</si>
  <si>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</si>
  <si>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</si>
  <si>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</si>
  <si>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</si>
  <si>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</si>
  <si>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</si>
  <si>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</si>
  <si>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</si>
  <si>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</si>
  <si>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</si>
  <si>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</si>
  <si>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</si>
  <si>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</si>
  <si>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</si>
  <si>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</si>
  <si>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</si>
  <si>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</si>
  <si>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</si>
  <si>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</si>
  <si>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</si>
  <si>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</si>
  <si>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</si>
  <si>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</si>
  <si>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</si>
  <si>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</si>
  <si>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</si>
  <si>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</si>
  <si>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</si>
  <si>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</si>
  <si>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</si>
  <si>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</si>
  <si>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</si>
  <si>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</si>
  <si>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</si>
  <si>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</si>
  <si>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</si>
  <si>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</si>
  <si>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</si>
  <si>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</si>
  <si>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</si>
  <si>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</si>
  <si>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</si>
  <si>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</si>
  <si>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</si>
  <si>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</si>
  <si>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</si>
  <si>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</si>
  <si>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</si>
  <si>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</si>
  <si>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</si>
  <si>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</si>
  <si>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</si>
  <si>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</si>
  <si>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</si>
  <si>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</si>
  <si>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</si>
  <si>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</si>
  <si>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</si>
  <si>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</si>
  <si>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</si>
  <si>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</si>
  <si>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</si>
  <si>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</si>
  <si>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</si>
  <si>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</si>
  <si>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</si>
  <si>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</si>
  <si>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</si>
  <si>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</si>
  <si>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</si>
  <si>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</si>
  <si>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</si>
  <si>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</si>
  <si>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</si>
  <si>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</si>
  <si>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</si>
  <si>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</si>
  <si>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</si>
  <si>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</si>
  <si>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</si>
  <si>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</si>
  <si>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</si>
  <si>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</si>
  <si>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</si>
  <si>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</si>
  <si>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</si>
  <si>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</si>
  <si>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</si>
  <si>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</si>
  <si>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</si>
  <si>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</si>
  <si>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</si>
  <si>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</si>
  <si>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</si>
  <si>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</si>
  <si>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</si>
  <si>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</si>
  <si>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</si>
  <si>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</si>
  <si>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</si>
  <si>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</si>
  <si>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</si>
  <si>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</si>
  <si>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</si>
  <si>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</si>
  <si>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</si>
  <si>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</si>
  <si>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</si>
  <si>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</si>
  <si>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</si>
  <si>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</si>
  <si>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</si>
  <si>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</si>
  <si>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</si>
  <si>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</si>
  <si>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</si>
  <si>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</si>
  <si>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</si>
  <si>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</si>
  <si>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</si>
  <si>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</si>
  <si>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</si>
  <si>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</si>
  <si>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</si>
  <si>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</si>
  <si>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</si>
  <si>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</si>
  <si>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</si>
  <si>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</si>
  <si>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</si>
  <si>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</si>
  <si>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</si>
  <si>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</si>
  <si>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</si>
  <si>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</si>
  <si>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</si>
  <si>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</si>
  <si>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</si>
  <si>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</si>
  <si>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</si>
  <si>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</si>
  <si>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</si>
  <si>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</si>
  <si>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</si>
  <si>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</si>
  <si>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</si>
  <si>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</si>
  <si>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</si>
  <si>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</si>
  <si>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</si>
  <si>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</si>
  <si>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</si>
  <si>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</si>
  <si>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</si>
  <si>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</si>
  <si>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</si>
  <si>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</si>
  <si>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</si>
  <si>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</si>
  <si>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</si>
  <si>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</si>
  <si>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</si>
  <si>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</si>
  <si>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</si>
  <si>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</si>
  <si>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</si>
  <si>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</si>
  <si>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</si>
  <si>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</si>
  <si>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</si>
  <si>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</si>
  <si>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</si>
  <si>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</si>
  <si>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</si>
  <si>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</si>
  <si>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</si>
  <si>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</si>
  <si>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</si>
  <si>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</si>
  <si>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</si>
  <si>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</si>
  <si>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</si>
  <si>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</si>
  <si>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</si>
  <si>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</si>
  <si>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</si>
  <si>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</si>
  <si>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</si>
  <si>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</si>
  <si>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</si>
  <si>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</si>
  <si>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</si>
  <si>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</si>
  <si>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</si>
  <si>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</si>
  <si>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</si>
  <si>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</si>
  <si>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</si>
  <si>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</si>
  <si>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</si>
  <si>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</si>
  <si>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</si>
  <si>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</si>
  <si>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</si>
  <si>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</si>
  <si>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</si>
  <si>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</si>
  <si>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</si>
  <si>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</si>
  <si>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</si>
  <si>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</si>
  <si>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</si>
  <si>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</si>
  <si>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</si>
  <si>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</si>
  <si>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</si>
  <si>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</si>
  <si>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</si>
  <si>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</si>
  <si>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</si>
  <si>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</si>
  <si>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</si>
  <si>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</si>
  <si>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</si>
  <si>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</si>
  <si>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</si>
  <si>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</si>
  <si>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</si>
  <si>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</si>
  <si>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</si>
  <si>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</si>
  <si>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</si>
  <si>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</si>
  <si>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</si>
  <si>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</si>
  <si>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</si>
  <si>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</si>
  <si>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</si>
  <si>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</si>
  <si>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</si>
  <si>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</si>
  <si>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</si>
  <si>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</si>
  <si>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</si>
  <si>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</si>
  <si>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</si>
  <si>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</si>
  <si>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</si>
  <si>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</si>
  <si>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</si>
  <si>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</si>
  <si>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</si>
  <si>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</si>
  <si>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</si>
  <si>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</si>
  <si>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</si>
  <si>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</si>
  <si>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</si>
  <si>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</si>
  <si>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</si>
  <si>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</si>
  <si>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</si>
  <si>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</si>
  <si>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</si>
  <si>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</si>
  <si>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</si>
  <si>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</si>
  <si>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</si>
  <si>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</si>
  <si>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</si>
  <si>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</si>
  <si>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</si>
  <si>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</si>
  <si>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</si>
  <si>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</si>
  <si>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</si>
  <si>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</si>
  <si>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</si>
  <si>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</si>
  <si>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</si>
  <si>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</si>
  <si>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</si>
  <si>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</si>
  <si>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</si>
  <si>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</si>
  <si>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</si>
  <si>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</si>
  <si>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</si>
  <si>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</si>
  <si>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</si>
  <si>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</si>
  <si>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</si>
  <si>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</si>
  <si>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</si>
  <si>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</si>
  <si>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</si>
  <si>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</si>
  <si>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</si>
  <si>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</si>
  <si>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</si>
  <si>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</si>
  <si>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</si>
  <si>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</si>
  <si>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</si>
  <si>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</si>
  <si>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</si>
  <si>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</si>
  <si>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</si>
  <si>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</si>
  <si>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</si>
  <si>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</si>
  <si>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</si>
  <si>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</si>
  <si>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</si>
  <si>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</si>
  <si>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</si>
  <si>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</si>
  <si>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</si>
  <si>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</si>
  <si>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</si>
  <si>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</si>
  <si>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</si>
  <si>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</si>
  <si>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</si>
  <si>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</si>
  <si>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</si>
  <si>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</si>
  <si>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</si>
  <si>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</si>
  <si>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</si>
  <si>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</si>
  <si>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</si>
  <si>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</si>
  <si>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</si>
  <si>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</si>
  <si>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</si>
  <si>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</si>
  <si>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</si>
  <si>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</si>
  <si>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</si>
  <si>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</si>
  <si>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</si>
  <si>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</si>
  <si>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</si>
  <si>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</si>
  <si>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</si>
  <si>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</si>
  <si>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</si>
  <si>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</si>
  <si>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</si>
  <si>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</si>
  <si>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</si>
  <si>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</si>
  <si>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</si>
  <si>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</si>
  <si>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</si>
  <si>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</si>
  <si>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</si>
  <si>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</si>
  <si>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</si>
  <si>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</si>
  <si>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</si>
  <si>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</si>
  <si>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</si>
  <si>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</si>
  <si>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</si>
  <si>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</si>
  <si>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</si>
  <si>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</si>
  <si>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</si>
  <si>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</si>
  <si>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</si>
  <si>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</si>
  <si>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</si>
  <si>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</si>
  <si>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</si>
  <si>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</si>
  <si>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</si>
  <si>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</si>
  <si>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</si>
  <si>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</si>
  <si>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</si>
  <si>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</si>
  <si>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</si>
  <si>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</si>
  <si>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</si>
  <si>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</si>
  <si>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</si>
  <si>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</si>
  <si>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</si>
  <si>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</si>
  <si>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</si>
  <si>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</si>
  <si>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</si>
  <si>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</si>
  <si>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</si>
  <si>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</si>
  <si>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</si>
  <si>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</si>
  <si>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</si>
  <si>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</si>
  <si>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</si>
  <si>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</si>
  <si>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</si>
  <si>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</si>
  <si>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</si>
  <si>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</si>
  <si>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</si>
  <si>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</si>
  <si>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</si>
  <si>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</si>
  <si>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</si>
  <si>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</si>
  <si>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</si>
  <si>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</si>
  <si>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</si>
  <si>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</si>
  <si>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</si>
  <si>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</si>
  <si>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</si>
  <si>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</si>
  <si>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</si>
  <si>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</si>
  <si>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</si>
  <si>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</si>
  <si>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</si>
  <si>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</si>
  <si>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</si>
  <si>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</si>
  <si>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</si>
  <si>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</si>
  <si>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</si>
  <si>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</si>
  <si>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</si>
  <si>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</si>
  <si>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</si>
  <si>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</si>
  <si>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</si>
  <si>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</si>
  <si>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</si>
  <si>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</si>
  <si>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</si>
  <si>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</si>
  <si>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</si>
  <si>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</si>
  <si>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</si>
  <si>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</si>
  <si>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</si>
  <si>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</si>
  <si>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</si>
  <si>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</si>
  <si>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</si>
  <si>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</si>
  <si>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</si>
  <si>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</si>
  <si>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</si>
  <si>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</si>
  <si>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</si>
  <si>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</si>
  <si>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</si>
  <si>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</si>
  <si>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</si>
  <si>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</si>
  <si>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</si>
  <si>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</si>
  <si>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</si>
  <si>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</si>
  <si>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</si>
  <si>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</si>
  <si>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</si>
  <si>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</si>
  <si>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</si>
  <si>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</si>
  <si>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</si>
  <si>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</si>
  <si>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</si>
  <si>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</si>
  <si>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</si>
  <si>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</si>
  <si>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</si>
  <si>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</si>
  <si>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</si>
  <si>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</si>
  <si>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</si>
  <si>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</si>
  <si>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</si>
  <si>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</si>
  <si>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</si>
  <si>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</si>
  <si>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</si>
  <si>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</si>
  <si>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</si>
  <si>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</si>
  <si>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</si>
  <si>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</si>
  <si>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</si>
  <si>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</si>
  <si>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</si>
  <si>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</si>
  <si>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</si>
  <si>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</si>
  <si>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</si>
  <si>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</si>
  <si>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</si>
  <si>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</si>
  <si>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</si>
  <si>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</si>
  <si>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</si>
  <si>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</si>
  <si>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</si>
  <si>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</si>
  <si>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</si>
  <si>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</si>
  <si>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</si>
  <si>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</si>
  <si>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</si>
  <si>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</si>
  <si>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</si>
  <si>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</si>
  <si>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</si>
  <si>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</si>
  <si>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</si>
  <si>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</si>
  <si>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</si>
  <si>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</si>
  <si>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</si>
  <si>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</si>
  <si>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</si>
  <si>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</si>
  <si>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</si>
  <si>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</si>
  <si>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</si>
  <si>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</si>
  <si>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</si>
  <si>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</si>
  <si>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</si>
  <si>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</si>
  <si>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</si>
  <si>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</si>
  <si>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</si>
  <si>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</si>
  <si>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</si>
  <si>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</si>
  <si>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</si>
  <si>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</si>
  <si>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</si>
  <si>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</si>
  <si>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</si>
  <si>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</si>
  <si>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</si>
  <si>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</si>
  <si>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</si>
  <si>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</si>
  <si>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</si>
  <si>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</si>
  <si>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</si>
  <si>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</si>
  <si>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</si>
  <si>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</si>
  <si>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</si>
  <si>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</si>
  <si>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</si>
  <si>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</si>
  <si>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</si>
  <si>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</si>
  <si>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</si>
  <si>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</si>
  <si>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</si>
  <si>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</si>
  <si>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</si>
  <si>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</si>
  <si>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</si>
  <si>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</si>
  <si>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</si>
  <si>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</si>
  <si>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</si>
  <si>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</si>
  <si>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</si>
  <si>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</si>
  <si>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</si>
  <si>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</si>
  <si>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</si>
  <si>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</si>
  <si>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</si>
  <si>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</si>
  <si>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</si>
  <si>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</si>
  <si>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</si>
  <si>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</si>
  <si>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</si>
  <si>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</si>
  <si>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</si>
  <si>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</si>
  <si>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</si>
  <si>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</si>
  <si>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</si>
  <si>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</si>
  <si>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</si>
  <si>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</si>
  <si>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</si>
  <si>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</si>
  <si>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</si>
  <si>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</si>
  <si>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</si>
  <si>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</si>
  <si>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</si>
  <si>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</si>
  <si>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</si>
  <si>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</si>
  <si>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</si>
  <si>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</si>
  <si>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</si>
  <si>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</si>
  <si>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</si>
  <si>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</si>
  <si>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</si>
  <si>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</si>
  <si>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</si>
  <si>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</si>
  <si>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</si>
  <si>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</si>
  <si>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</si>
  <si>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</si>
  <si>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</si>
  <si>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</si>
  <si>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</si>
  <si>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</si>
  <si>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</si>
  <si>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</si>
  <si>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</si>
  <si>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</si>
  <si>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</si>
  <si>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</si>
  <si>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</si>
  <si>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</si>
  <si>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</si>
  <si>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</si>
  <si>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</si>
  <si>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</si>
  <si>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</si>
  <si>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</si>
  <si>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</si>
  <si>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</si>
  <si>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</si>
  <si>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</si>
  <si>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</si>
  <si>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</si>
  <si>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</si>
  <si>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</si>
  <si>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</si>
  <si>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</si>
  <si>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</si>
  <si>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</si>
  <si>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</si>
  <si>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</si>
  <si>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</si>
  <si>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</si>
  <si>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</si>
  <si>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</si>
  <si>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</si>
  <si>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</si>
  <si>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</si>
  <si>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</si>
  <si>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</si>
  <si>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</si>
  <si>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</si>
  <si>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</si>
  <si>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</si>
  <si>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</si>
  <si>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</si>
  <si>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</si>
  <si>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</si>
  <si>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</si>
  <si>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</si>
  <si>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</si>
  <si>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</si>
  <si>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</si>
  <si>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</si>
  <si>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</si>
  <si>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</si>
  <si>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</si>
  <si>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</si>
  <si>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</si>
  <si>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</si>
  <si>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</si>
  <si>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</si>
  <si>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</si>
  <si>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</si>
  <si>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</si>
  <si>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</si>
  <si>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</si>
  <si>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</si>
  <si>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</si>
  <si>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</si>
  <si>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</si>
  <si>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</si>
  <si>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</si>
  <si>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</si>
  <si>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</si>
  <si>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</si>
  <si>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</si>
  <si>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</si>
  <si>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</si>
  <si>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</si>
  <si>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</si>
  <si>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</si>
  <si>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</si>
  <si>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</si>
  <si>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</si>
  <si>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</si>
  <si>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</si>
  <si>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</si>
  <si>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</si>
  <si>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</si>
  <si>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</si>
  <si>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</si>
  <si>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</si>
  <si>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</si>
  <si>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</si>
  <si>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</si>
  <si>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</si>
  <si>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</si>
  <si>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</si>
  <si>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</si>
  <si>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</si>
  <si>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</si>
  <si>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</si>
  <si>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</si>
  <si>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</si>
  <si>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</si>
  <si>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</si>
  <si>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</si>
  <si>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</si>
  <si>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</si>
  <si>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</si>
  <si>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</si>
  <si>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</si>
  <si>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</si>
  <si>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</si>
  <si>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</si>
  <si>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</si>
  <si>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</si>
  <si>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</si>
  <si>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</si>
  <si>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</si>
  <si>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</si>
  <si>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</si>
  <si>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</si>
  <si>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</si>
  <si>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</si>
  <si>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</si>
  <si>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</si>
  <si>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</si>
  <si>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</si>
  <si>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</si>
  <si>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</si>
  <si>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</si>
  <si>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</si>
  <si>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</si>
  <si>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</si>
  <si>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</si>
  <si>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</si>
  <si>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</si>
  <si>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</si>
  <si>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</si>
  <si>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</si>
  <si>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</si>
  <si>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</si>
  <si>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</si>
  <si>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</si>
  <si>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</si>
  <si>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</si>
  <si>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</si>
  <si>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</si>
  <si>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</si>
  <si>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</si>
  <si>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</si>
  <si>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</si>
  <si>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</si>
  <si>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</si>
  <si>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</si>
  <si>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</si>
  <si>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</si>
  <si>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</si>
  <si>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</si>
  <si>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</si>
  <si>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</si>
  <si>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</si>
  <si>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</si>
  <si>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</si>
  <si>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</si>
  <si>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</si>
  <si>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</si>
  <si>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</si>
  <si>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</si>
  <si>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</si>
  <si>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</si>
  <si>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</si>
  <si>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</si>
  <si>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</si>
  <si>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</si>
  <si>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</si>
  <si>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</si>
  <si>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</si>
  <si>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</si>
  <si>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</si>
  <si>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</si>
  <si>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</si>
  <si>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</si>
  <si>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</si>
  <si>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</si>
  <si>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</si>
  <si>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</si>
  <si>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</si>
  <si>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</si>
  <si>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</si>
  <si>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</si>
  <si>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</si>
  <si>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</si>
  <si>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</si>
  <si>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</si>
  <si>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</si>
  <si>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</si>
  <si>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</si>
  <si>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</si>
  <si>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</si>
  <si>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</si>
  <si>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</si>
  <si>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</si>
  <si>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</si>
  <si>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</si>
  <si>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</si>
  <si>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</si>
  <si>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</si>
  <si>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</si>
  <si>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</si>
  <si>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</si>
  <si>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</si>
  <si>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</si>
  <si>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</si>
  <si>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</si>
  <si>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</si>
  <si>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</si>
  <si>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</si>
  <si>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</si>
  <si>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</si>
  <si>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</si>
  <si>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</si>
  <si>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</si>
  <si>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</si>
  <si>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</si>
  <si>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</si>
  <si>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</si>
  <si>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</si>
  <si>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</si>
  <si>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</si>
  <si>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</si>
  <si>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</si>
  <si>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</si>
  <si>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</si>
  <si>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</si>
  <si>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</si>
  <si>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</si>
  <si>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</si>
  <si>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</si>
  <si>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</si>
  <si>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</si>
  <si>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</si>
  <si>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</si>
  <si>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</si>
  <si>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</si>
  <si>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</si>
  <si>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</si>
  <si>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</si>
  <si>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</si>
  <si>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</si>
  <si>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</si>
  <si>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</si>
  <si>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</si>
  <si>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</si>
  <si>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</si>
  <si>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</si>
  <si>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</si>
  <si>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</si>
  <si>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</si>
  <si>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</si>
  <si>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</si>
  <si>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</si>
  <si>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</si>
  <si>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</si>
  <si>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</si>
  <si>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</si>
  <si>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</si>
  <si>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</si>
  <si>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</si>
  <si>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</si>
  <si>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</si>
  <si>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</si>
  <si>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</si>
  <si>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</si>
  <si>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</si>
  <si>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</si>
  <si>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</si>
  <si>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</si>
  <si>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</si>
  <si>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</si>
  <si>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</si>
  <si>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</si>
  <si>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</si>
  <si>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</si>
  <si>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</si>
  <si>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</si>
  <si>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</si>
  <si>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</si>
  <si>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</si>
  <si>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</si>
  <si>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</si>
  <si>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</si>
  <si>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</si>
  <si>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</si>
  <si>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</si>
  <si>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</si>
  <si>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</si>
  <si>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</si>
  <si>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</si>
  <si>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</si>
  <si>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</si>
  <si>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</si>
  <si>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</si>
  <si>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</si>
  <si>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</si>
  <si>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</si>
  <si>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</si>
  <si>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</si>
  <si>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</si>
  <si>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</si>
  <si>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</si>
  <si>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</si>
  <si>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</si>
  <si>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</si>
  <si>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</si>
  <si>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</si>
  <si>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</si>
  <si>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</si>
  <si>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</si>
  <si>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</si>
  <si>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</si>
  <si>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</si>
  <si>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</si>
  <si>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</si>
  <si>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</si>
  <si>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</si>
  <si>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</si>
  <si>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</si>
  <si>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</si>
  <si>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</si>
  <si>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</si>
  <si>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</si>
  <si>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</si>
  <si>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</si>
  <si>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</si>
  <si>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</si>
  <si>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</si>
  <si>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</si>
  <si>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</si>
  <si>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</si>
  <si>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</si>
  <si>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</si>
  <si>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</si>
  <si>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</si>
  <si>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</si>
  <si>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</si>
  <si>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</si>
  <si>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</si>
  <si>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</si>
  <si>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</si>
  <si>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</si>
  <si>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</si>
  <si>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</si>
  <si>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</si>
  <si>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</si>
  <si>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</si>
  <si>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</si>
  <si>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</si>
  <si>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</si>
  <si>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</si>
  <si>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</si>
  <si>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</si>
  <si>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</si>
  <si>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</si>
  <si>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</si>
  <si>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</si>
  <si>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</si>
  <si>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</si>
  <si>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</si>
  <si>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</si>
  <si>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</si>
  <si>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</si>
  <si>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</si>
  <si>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</si>
  <si>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</si>
  <si>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</si>
  <si>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</si>
  <si>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</si>
  <si>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</si>
  <si>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</si>
  <si>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</si>
  <si>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</si>
  <si>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</si>
  <si>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</si>
  <si>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</si>
  <si>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</si>
  <si>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</si>
  <si>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</si>
  <si>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</si>
  <si>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</si>
  <si>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</si>
  <si>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</si>
  <si>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</si>
  <si>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</si>
  <si>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</si>
  <si>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</si>
  <si>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</si>
  <si>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</si>
  <si>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</si>
  <si>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</si>
  <si>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</si>
  <si>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</si>
  <si>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</si>
  <si>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</si>
  <si>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</si>
  <si>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</si>
  <si>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</si>
  <si>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</si>
  <si>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</si>
  <si>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</si>
  <si>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</si>
  <si>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</si>
  <si>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</si>
  <si>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</si>
  <si>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</si>
  <si>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</si>
  <si>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</si>
  <si>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</si>
  <si>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</si>
  <si>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</si>
  <si>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</si>
  <si>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</si>
  <si>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</si>
  <si>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</si>
  <si>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</si>
  <si>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</si>
  <si>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</si>
  <si>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</si>
  <si>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</si>
  <si>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</si>
  <si>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</si>
  <si>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</si>
  <si>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</si>
  <si>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</si>
  <si>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</si>
  <si>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</si>
  <si>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</si>
  <si>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</si>
  <si>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</si>
  <si>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</si>
  <si>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</si>
  <si>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</si>
  <si>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</si>
  <si>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</si>
  <si>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</si>
  <si>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</si>
  <si>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</si>
  <si>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</si>
  <si>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</si>
  <si>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</si>
  <si>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</si>
  <si>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</si>
  <si>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</si>
  <si>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</si>
  <si>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</si>
  <si>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</si>
  <si>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</si>
  <si>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</si>
  <si>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</si>
  <si>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</si>
  <si>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</si>
  <si>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</si>
  <si>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</si>
  <si>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</si>
  <si>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</si>
  <si>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</si>
  <si>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</si>
  <si>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</si>
  <si>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</si>
  <si>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</si>
  <si>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</si>
  <si>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</si>
  <si>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</si>
  <si>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</si>
  <si>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</si>
  <si>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</si>
  <si>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</si>
  <si>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</si>
  <si>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</si>
  <si>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</si>
  <si>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</si>
  <si>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</si>
  <si>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</si>
  <si>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</si>
  <si>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</si>
  <si>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</si>
  <si>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</si>
  <si>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</si>
  <si>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</si>
  <si>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</si>
  <si>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</si>
  <si>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</si>
  <si>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</si>
  <si>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</si>
  <si>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</si>
  <si>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</si>
  <si>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</si>
  <si>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</si>
  <si>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</si>
  <si>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</si>
  <si>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</si>
  <si>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</si>
  <si>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</si>
  <si>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</si>
  <si>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</si>
  <si>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</si>
  <si>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</si>
  <si>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</si>
  <si>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</si>
  <si>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</si>
  <si>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</si>
  <si>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</si>
  <si>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</si>
  <si>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</si>
  <si>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</si>
  <si>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</si>
  <si>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</si>
  <si>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</si>
  <si>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</si>
  <si>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</si>
  <si>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</si>
  <si>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</si>
  <si>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</si>
  <si>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</si>
  <si>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</si>
  <si>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</si>
  <si>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</si>
  <si>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</si>
  <si>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</si>
  <si>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</si>
  <si>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</si>
  <si>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</si>
  <si>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</si>
  <si>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</si>
  <si>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</si>
  <si>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</si>
  <si>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</si>
  <si>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</si>
  <si>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</si>
  <si>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</si>
  <si>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</si>
  <si>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</si>
  <si>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</si>
  <si>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</si>
  <si>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</si>
  <si>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</si>
  <si>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</si>
  <si>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</si>
  <si>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</si>
  <si>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</si>
  <si>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</si>
  <si>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</si>
  <si>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</si>
  <si>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</si>
  <si>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</si>
  <si>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</si>
  <si>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</si>
  <si>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</si>
  <si>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</si>
  <si>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</si>
  <si>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</si>
  <si>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</si>
  <si>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</si>
  <si>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</si>
  <si>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</si>
  <si>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</si>
  <si>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</si>
  <si>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</si>
  <si>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</si>
  <si>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</si>
  <si>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</si>
  <si>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</si>
  <si>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</si>
  <si>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</si>
  <si>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</si>
  <si>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</si>
  <si>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</si>
  <si>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</si>
  <si>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</si>
  <si>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</si>
  <si>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</si>
  <si>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</si>
  <si>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</si>
  <si>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</si>
  <si>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</si>
  <si>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</si>
  <si>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</si>
  <si>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</si>
  <si>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</si>
  <si>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</si>
  <si>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</si>
  <si>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</si>
  <si>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</si>
  <si>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</si>
  <si>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</si>
  <si>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</si>
  <si>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</si>
  <si>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</si>
  <si>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</si>
  <si>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</si>
  <si>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</si>
  <si>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</si>
  <si>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</si>
  <si>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</si>
  <si>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</si>
  <si>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</si>
  <si>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</si>
  <si>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</si>
  <si>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</si>
  <si>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</si>
  <si>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</si>
  <si>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</si>
  <si>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</si>
  <si>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</si>
  <si>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</si>
  <si>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</si>
  <si>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</si>
  <si>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</si>
  <si>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</si>
  <si>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</si>
  <si>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</si>
  <si>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</si>
  <si>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</si>
  <si>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</si>
  <si>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</si>
  <si>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</si>
  <si>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</si>
  <si>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</si>
  <si>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</si>
  <si>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</si>
  <si>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</si>
  <si>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</si>
  <si>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</si>
  <si>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</si>
  <si>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</si>
  <si>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</si>
  <si>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</si>
  <si>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</si>
  <si>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</si>
  <si>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</si>
  <si>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</si>
  <si>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</si>
  <si>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</si>
  <si>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</si>
  <si>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</si>
  <si>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</si>
  <si>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</si>
  <si>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</si>
  <si>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</si>
  <si>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</si>
  <si>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</si>
  <si>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</si>
  <si>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</si>
  <si>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</si>
  <si>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</si>
  <si>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</si>
  <si>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</si>
  <si>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</si>
  <si>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</si>
  <si>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</si>
  <si>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</si>
  <si>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</si>
  <si>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</si>
  <si>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</si>
  <si>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</si>
  <si>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</si>
  <si>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</si>
  <si>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</si>
  <si>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</si>
  <si>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</si>
  <si>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</si>
  <si>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</si>
  <si>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</si>
  <si>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</si>
  <si>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</si>
  <si>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</si>
  <si>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</si>
  <si>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</si>
  <si>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</si>
  <si>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</si>
  <si>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</si>
  <si>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</si>
  <si>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</si>
  <si>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</si>
  <si>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</si>
  <si>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</si>
  <si>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</si>
  <si>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</si>
  <si>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</si>
  <si>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</si>
  <si>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</si>
  <si>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</si>
  <si>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</si>
  <si>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</si>
  <si>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</si>
  <si>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</si>
  <si>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</si>
  <si>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</si>
  <si>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</si>
  <si>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</si>
  <si>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</si>
  <si>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</si>
  <si>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</si>
  <si>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</si>
  <si>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</si>
  <si>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</si>
  <si>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</si>
  <si>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</si>
  <si>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</si>
  <si>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</si>
  <si>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</si>
  <si>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</si>
  <si>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</si>
  <si>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</si>
  <si>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</si>
  <si>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</si>
  <si>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</si>
  <si>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</si>
  <si>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</si>
  <si>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</si>
  <si>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</si>
  <si>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</si>
  <si>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</si>
  <si>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</si>
  <si>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</si>
  <si>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</si>
  <si>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</si>
  <si>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</si>
  <si>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</si>
  <si>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</si>
  <si>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</si>
  <si>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</si>
  <si>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</si>
  <si>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</si>
  <si>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</si>
  <si>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</si>
  <si>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</si>
  <si>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</si>
  <si>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</si>
  <si>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</si>
  <si>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</si>
  <si>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</si>
  <si>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</si>
  <si>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</si>
  <si>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</si>
  <si>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</si>
  <si>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</si>
  <si>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</si>
  <si>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</si>
  <si>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</si>
  <si>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</si>
  <si>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</si>
  <si>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</si>
  <si>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</si>
  <si>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</si>
  <si>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</si>
  <si>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</si>
  <si>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</si>
  <si>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</si>
  <si>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</si>
  <si>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</si>
  <si>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</si>
  <si>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</si>
  <si>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</si>
  <si>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</si>
  <si>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</si>
  <si>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</si>
  <si>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</si>
  <si>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</si>
  <si>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</si>
  <si>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</si>
  <si>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</si>
  <si>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</si>
  <si>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</si>
  <si>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</si>
  <si>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</si>
  <si>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</si>
  <si>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</si>
  <si>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</si>
  <si>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</si>
  <si>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</si>
  <si>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</si>
  <si>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</si>
  <si>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</si>
  <si>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</si>
  <si>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</si>
  <si>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</si>
  <si>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</si>
  <si>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</si>
  <si>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</si>
  <si>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</si>
  <si>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</si>
  <si>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</si>
  <si>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</si>
  <si>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</si>
  <si>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</si>
  <si>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</si>
  <si>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</si>
  <si>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</si>
  <si>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</si>
  <si>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</si>
  <si>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</si>
  <si>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</si>
  <si>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</si>
  <si>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</si>
  <si>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</si>
  <si>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</si>
  <si>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</si>
  <si>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</si>
  <si>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</si>
  <si>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</si>
  <si>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</si>
  <si>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</si>
  <si>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</si>
  <si>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</si>
  <si>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</si>
  <si>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</si>
  <si>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</si>
  <si>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</si>
  <si>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</si>
  <si>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</si>
  <si>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</si>
  <si>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</si>
  <si>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</si>
  <si>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</si>
  <si>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</si>
  <si>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</si>
  <si>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</si>
  <si>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</si>
  <si>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</si>
  <si>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</si>
  <si>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</si>
  <si>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</si>
  <si>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</si>
  <si>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</si>
  <si>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</si>
  <si>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</si>
  <si>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</si>
  <si>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</si>
  <si>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</si>
  <si>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</si>
  <si>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</si>
  <si>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</si>
  <si>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</si>
  <si>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</si>
  <si>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</si>
  <si>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</si>
  <si>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</si>
  <si>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</si>
  <si>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</si>
  <si>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</si>
  <si>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</si>
  <si>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</si>
  <si>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</si>
  <si>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</si>
  <si>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</si>
  <si>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</si>
  <si>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</si>
  <si>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</si>
  <si>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</si>
  <si>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</si>
  <si>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</si>
  <si>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</si>
  <si>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</si>
  <si>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</si>
  <si>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</si>
  <si>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</si>
  <si>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</si>
  <si>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</si>
  <si>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</si>
  <si>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</si>
  <si>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</si>
  <si>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</si>
  <si>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</si>
  <si>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</si>
  <si>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</si>
  <si>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</si>
  <si>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</si>
  <si>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</si>
  <si>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</si>
  <si>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</si>
  <si>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</si>
  <si>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</si>
  <si>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</si>
  <si>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</si>
  <si>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</si>
  <si>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</si>
  <si>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</si>
  <si>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</si>
  <si>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</si>
  <si>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</si>
  <si>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</si>
  <si>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</si>
  <si>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</si>
  <si>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</si>
  <si>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</si>
  <si>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</si>
  <si>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</si>
  <si>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</si>
  <si>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</si>
  <si>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</si>
  <si>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</si>
  <si>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</si>
  <si>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</si>
  <si>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</si>
  <si>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</si>
  <si>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</si>
  <si>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</si>
  <si>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</si>
  <si>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</si>
  <si>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</si>
  <si>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</si>
  <si>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</si>
  <si>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</si>
  <si>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</si>
  <si>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</si>
  <si>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</si>
  <si>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</si>
  <si>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</si>
  <si>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</si>
  <si>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</si>
  <si>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</si>
  <si>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</si>
  <si>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</si>
  <si>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</si>
  <si>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</si>
  <si>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</si>
  <si>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</si>
  <si>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</si>
  <si>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</si>
  <si>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</si>
  <si>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</si>
  <si>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</si>
  <si>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</si>
  <si>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</si>
  <si>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</si>
  <si>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</si>
  <si>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</si>
  <si>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</si>
  <si>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</si>
  <si>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</si>
  <si>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</si>
  <si>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</si>
  <si>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</si>
  <si>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</si>
  <si>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</si>
  <si>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</si>
  <si>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</si>
  <si>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</si>
  <si>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</si>
  <si>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</si>
  <si>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</si>
  <si>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</si>
  <si>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</si>
  <si>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</si>
  <si>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</si>
  <si>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</si>
  <si>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</si>
  <si>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</si>
  <si>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</si>
  <si>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</si>
  <si>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</si>
  <si>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</si>
  <si>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</si>
  <si>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</si>
  <si>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</si>
  <si>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</si>
  <si>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</si>
  <si>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</si>
  <si>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</si>
  <si>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</si>
  <si>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</si>
  <si>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</si>
  <si>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</si>
  <si>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</si>
  <si>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</si>
  <si>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</si>
  <si>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</si>
  <si>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</si>
  <si>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</si>
  <si>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</si>
  <si>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</si>
  <si>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</si>
  <si>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</si>
  <si>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</si>
  <si>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</si>
  <si>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</si>
  <si>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</si>
  <si>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</si>
  <si>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</si>
  <si>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</si>
  <si>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</si>
  <si>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</si>
  <si>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</si>
  <si>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</si>
  <si>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</si>
  <si>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</si>
  <si>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</si>
  <si>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</si>
  <si>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</si>
  <si>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</si>
  <si>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</si>
  <si>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</si>
  <si>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</si>
  <si>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</si>
  <si>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</si>
  <si>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</si>
  <si>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</si>
  <si>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</si>
  <si>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</si>
  <si>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</si>
  <si>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</si>
  <si>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</si>
  <si>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</si>
  <si>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</si>
  <si>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</si>
  <si>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</si>
  <si>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</si>
  <si>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</si>
  <si>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</si>
  <si>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</si>
  <si>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</si>
  <si>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</si>
  <si>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</si>
  <si>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</si>
  <si>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</si>
  <si>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</si>
  <si>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</si>
  <si>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</si>
  <si>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</si>
  <si>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</si>
  <si>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</si>
  <si>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</si>
  <si>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</si>
  <si>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</si>
  <si>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</si>
  <si>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</si>
  <si>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</si>
  <si>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</si>
  <si>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</si>
  <si>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</si>
  <si>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</si>
  <si>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</si>
  <si>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</si>
  <si>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</si>
  <si>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</si>
  <si>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</si>
  <si>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</si>
  <si>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</si>
  <si>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</si>
  <si>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</si>
  <si>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</si>
  <si>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</si>
  <si>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</si>
  <si>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</si>
  <si>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</si>
  <si>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</si>
  <si>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</si>
  <si>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</si>
  <si>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</si>
  <si>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</si>
  <si>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</si>
  <si>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</si>
  <si>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</si>
  <si>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</si>
  <si>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</si>
  <si>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</si>
  <si>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</si>
  <si>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</si>
  <si>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</si>
  <si>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</si>
  <si>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</si>
  <si>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</si>
  <si>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</si>
  <si>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</si>
  <si>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</si>
  <si>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</si>
  <si>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</si>
  <si>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</si>
  <si>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</si>
  <si>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</si>
  <si>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</si>
  <si>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</si>
  <si>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</si>
  <si>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</si>
  <si>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</si>
  <si>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</si>
  <si>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</si>
  <si>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</si>
  <si>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</si>
  <si>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</si>
  <si>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</si>
  <si>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</si>
  <si>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</si>
  <si>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</si>
  <si>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</si>
  <si>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</si>
  <si>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</si>
  <si>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</si>
  <si>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</si>
  <si>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</si>
  <si>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</si>
  <si>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</si>
  <si>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</si>
  <si>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</si>
  <si>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</si>
  <si>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</si>
  <si>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</si>
  <si>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</si>
  <si>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</si>
  <si>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</si>
  <si>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</si>
  <si>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</si>
  <si>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</si>
  <si>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</si>
  <si>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</si>
  <si>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</si>
  <si>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</si>
  <si>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</si>
  <si>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</si>
  <si>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</si>
  <si>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</si>
  <si>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</si>
  <si>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</si>
  <si>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</si>
  <si>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</si>
  <si>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</si>
  <si>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</si>
  <si>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</si>
  <si>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</si>
  <si>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</si>
  <si>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</si>
  <si>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</si>
  <si>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</si>
  <si>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</si>
  <si>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</si>
  <si>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</si>
  <si>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</si>
  <si>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</si>
  <si>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</si>
  <si>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</si>
  <si>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</si>
  <si>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</si>
  <si>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</si>
  <si>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</si>
  <si>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</si>
  <si>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</si>
  <si>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</si>
  <si>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</si>
  <si>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</si>
  <si>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</si>
  <si>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</si>
  <si>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</si>
  <si>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</si>
  <si>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</si>
  <si>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</si>
  <si>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</si>
  <si>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</si>
  <si>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</si>
  <si>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</si>
  <si>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</si>
  <si>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</si>
  <si>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</si>
  <si>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</si>
  <si>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</si>
  <si>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</si>
  <si>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</si>
  <si>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</si>
  <si>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</si>
  <si>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</si>
  <si>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</si>
  <si>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</si>
  <si>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</si>
  <si>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</si>
  <si>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</si>
  <si>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</si>
  <si>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</si>
  <si>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</si>
  <si>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</si>
  <si>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</si>
  <si>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</si>
  <si>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</si>
  <si>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</si>
  <si>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</si>
  <si>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</si>
  <si>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</si>
  <si>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</si>
  <si>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</si>
  <si>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</si>
  <si>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</si>
  <si>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</si>
  <si>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</si>
  <si>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</si>
  <si>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</si>
  <si>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</si>
  <si>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</si>
  <si>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</si>
  <si>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</si>
  <si>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</si>
  <si>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</si>
  <si>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</si>
  <si>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</si>
  <si>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</si>
  <si>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</si>
  <si>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</si>
  <si>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</si>
  <si>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</si>
  <si>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</si>
  <si>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</si>
  <si>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</si>
  <si>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</si>
  <si>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</si>
  <si>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</si>
  <si>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</si>
  <si>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</si>
  <si>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</si>
  <si>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</si>
  <si>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</si>
  <si>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</si>
  <si>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</si>
  <si>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</si>
  <si>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</si>
  <si>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</si>
  <si>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</si>
  <si>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</si>
  <si>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</si>
  <si>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</si>
  <si>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</si>
  <si>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</si>
  <si>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</si>
  <si>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</si>
  <si>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</si>
  <si>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</si>
  <si>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</si>
  <si>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</si>
  <si>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</si>
  <si>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</si>
  <si>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</si>
  <si>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</si>
  <si>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</si>
  <si>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</si>
  <si>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</si>
  <si>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</si>
  <si>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</si>
  <si>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</si>
  <si>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</si>
  <si>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</si>
  <si>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</si>
  <si>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</si>
  <si>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</si>
  <si>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</si>
  <si>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</si>
  <si>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</si>
  <si>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</si>
  <si>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</si>
  <si>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</si>
  <si>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</si>
  <si>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</si>
  <si>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</si>
  <si>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</si>
  <si>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</si>
  <si>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</si>
  <si>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</si>
  <si>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</si>
  <si>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</si>
  <si>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</si>
  <si>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</si>
  <si>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</si>
  <si>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</si>
  <si>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</si>
  <si>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</si>
  <si>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</si>
  <si>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</si>
  <si>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</si>
  <si>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</si>
  <si>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</si>
  <si>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</si>
  <si>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</si>
  <si>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</si>
  <si>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</si>
  <si>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</si>
  <si>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</si>
  <si>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</si>
  <si>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</si>
  <si>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</si>
  <si>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</si>
  <si>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</si>
  <si>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</si>
  <si>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</si>
  <si>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</si>
  <si>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</si>
  <si>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</si>
  <si>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</si>
  <si>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</si>
  <si>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</si>
  <si>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</si>
  <si>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</si>
  <si>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</si>
  <si>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</si>
  <si>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</si>
  <si>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</si>
  <si>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</si>
  <si>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</si>
  <si>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</si>
  <si>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</si>
  <si>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</si>
  <si>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</si>
  <si>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</si>
  <si>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</si>
  <si>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</si>
  <si>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</si>
  <si>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</si>
  <si>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</si>
  <si>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</si>
  <si>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</si>
  <si>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</si>
  <si>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</si>
  <si>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</si>
  <si>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</si>
  <si>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</si>
  <si>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</si>
  <si>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</si>
  <si>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</si>
  <si>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</si>
  <si>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</si>
  <si>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</si>
  <si>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</si>
  <si>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</si>
  <si>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</si>
  <si>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</si>
  <si>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</si>
  <si>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</si>
  <si>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</si>
  <si>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</si>
  <si>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</si>
  <si>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</si>
  <si>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</si>
  <si>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</si>
  <si>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</si>
  <si>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</si>
  <si>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</si>
  <si>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</si>
  <si>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</si>
  <si>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</si>
  <si>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</si>
  <si>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</si>
  <si>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</si>
  <si>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</si>
  <si>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</si>
  <si>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</si>
  <si>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</si>
  <si>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</si>
  <si>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</si>
  <si>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</si>
  <si>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</si>
  <si>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</si>
  <si>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</si>
  <si>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</si>
  <si>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</si>
  <si>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</si>
  <si>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</si>
  <si>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</si>
  <si>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</si>
  <si>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</si>
  <si>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</si>
  <si>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</si>
  <si>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</si>
  <si>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</si>
  <si>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</si>
  <si>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</si>
  <si>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</si>
  <si>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</si>
  <si>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</si>
  <si>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</si>
  <si>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</si>
  <si>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</si>
  <si>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</si>
  <si>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</si>
  <si>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</si>
  <si>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</si>
  <si>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</si>
  <si>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</si>
  <si>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</si>
  <si>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</si>
  <si>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</si>
  <si>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</si>
  <si>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</si>
  <si>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</si>
  <si>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</si>
  <si>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</si>
  <si>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</si>
  <si>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</si>
  <si>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</si>
  <si>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</si>
  <si>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</si>
  <si>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</si>
  <si>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</si>
  <si>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</si>
  <si>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</si>
  <si>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</si>
  <si>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</si>
  <si>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</si>
  <si>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</si>
  <si>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</si>
  <si>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</si>
  <si>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</si>
  <si>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</si>
  <si>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</si>
  <si>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</si>
  <si>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</si>
  <si>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</si>
  <si>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</si>
  <si>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</si>
  <si>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</si>
  <si>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</si>
  <si>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</si>
  <si>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</si>
  <si>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</si>
  <si>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</si>
  <si>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</si>
  <si>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</si>
  <si>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</si>
  <si>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</si>
  <si>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</si>
  <si>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</si>
  <si>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</si>
  <si>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</si>
  <si>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</si>
  <si>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</si>
  <si>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</si>
  <si>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</si>
  <si>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</si>
  <si>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</si>
  <si>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</si>
  <si>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</si>
  <si>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</si>
  <si>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</si>
  <si>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</si>
  <si>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</si>
  <si>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</si>
  <si>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</si>
  <si>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</si>
  <si>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</si>
  <si>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</si>
  <si>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</si>
  <si>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</si>
  <si>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</si>
  <si>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</si>
  <si>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</si>
  <si>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</si>
  <si>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</si>
  <si>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</si>
  <si>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</si>
  <si>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</si>
  <si>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</si>
  <si>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</si>
  <si>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</si>
  <si>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</si>
  <si>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</si>
  <si>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</si>
  <si>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</si>
  <si>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</si>
  <si>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</si>
  <si>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</si>
  <si>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</si>
  <si>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</si>
  <si>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</si>
  <si>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</si>
  <si>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</si>
  <si>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</si>
  <si>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</si>
  <si>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</si>
  <si>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</si>
  <si>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</si>
  <si>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</si>
  <si>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</si>
  <si>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</si>
  <si>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</si>
  <si>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</si>
  <si>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</si>
  <si>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</si>
  <si>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</si>
  <si>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</si>
  <si>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</si>
  <si>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</si>
  <si>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</si>
  <si>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</si>
  <si>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</si>
  <si>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</si>
  <si>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</si>
  <si>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</si>
  <si>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</si>
  <si>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</si>
  <si>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</si>
  <si>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</si>
  <si>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</si>
  <si>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</si>
  <si>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</si>
  <si>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</si>
  <si>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</si>
  <si>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</si>
  <si>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</si>
  <si>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</si>
  <si>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</si>
  <si>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</si>
  <si>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</si>
  <si>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</si>
  <si>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</si>
  <si>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</si>
  <si>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</si>
  <si>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</si>
  <si>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</si>
  <si>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</si>
  <si>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</si>
  <si>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</si>
  <si>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</si>
  <si>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</si>
  <si>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</si>
  <si>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</si>
  <si>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</si>
  <si>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</si>
  <si>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</si>
  <si>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</si>
  <si>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</si>
  <si>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</si>
  <si>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</si>
  <si>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</si>
  <si>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</si>
  <si>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</si>
  <si>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</si>
  <si>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</si>
  <si>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</si>
  <si>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</si>
  <si>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</si>
  <si>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</si>
  <si>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</si>
  <si>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</si>
  <si>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</si>
  <si>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</si>
  <si>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</si>
  <si>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</si>
  <si>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</si>
  <si>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</si>
  <si>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</si>
  <si>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</si>
  <si>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</si>
  <si>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</si>
  <si>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</si>
  <si>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</si>
  <si>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</si>
  <si>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</si>
  <si>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</si>
  <si>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</si>
  <si>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</si>
  <si>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</si>
  <si>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</si>
  <si>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</si>
  <si>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</si>
  <si>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</si>
  <si>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</si>
  <si>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</si>
  <si>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</si>
  <si>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</si>
  <si>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</si>
  <si>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</si>
  <si>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</si>
  <si>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</si>
  <si>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</si>
  <si>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</si>
  <si>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</si>
  <si>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</si>
  <si>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</si>
  <si>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</si>
  <si>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</si>
  <si>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</si>
  <si>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</si>
  <si>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</si>
  <si>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</si>
  <si>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</si>
  <si>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</si>
  <si>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</si>
  <si>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</si>
  <si>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</si>
  <si>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</si>
  <si>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</si>
  <si>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</si>
  <si>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</si>
  <si>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</si>
  <si>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</si>
  <si>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</si>
  <si>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</si>
  <si>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</si>
  <si>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</si>
  <si>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</si>
  <si>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</si>
  <si>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</si>
  <si>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</si>
  <si>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</si>
  <si>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</si>
  <si>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</si>
  <si>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</si>
  <si>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</si>
  <si>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</si>
  <si>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</si>
  <si>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</si>
  <si>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</si>
  <si>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</si>
  <si>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</si>
  <si>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</si>
  <si>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</si>
  <si>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</si>
  <si>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</si>
  <si>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</si>
  <si>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</si>
  <si>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</si>
  <si>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</si>
  <si>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</si>
  <si>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</si>
  <si>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</si>
  <si>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</si>
  <si>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</si>
  <si>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</si>
  <si>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</si>
  <si>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</si>
  <si>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</si>
  <si>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</si>
  <si>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</si>
  <si>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</si>
  <si>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</si>
  <si>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</si>
  <si>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</si>
  <si>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</si>
  <si>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</si>
  <si>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</si>
  <si>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</si>
  <si>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</si>
  <si>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</si>
  <si>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</si>
  <si>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</si>
  <si>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</si>
  <si>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</si>
  <si>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</si>
  <si>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</si>
  <si>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</si>
  <si>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</si>
  <si>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</si>
  <si>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</si>
  <si>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</si>
  <si>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</si>
  <si>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</si>
  <si>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</si>
  <si>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</si>
  <si>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</si>
  <si>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</si>
  <si>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</si>
  <si>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</si>
  <si>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</si>
  <si>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</si>
  <si>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</si>
  <si>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</si>
  <si>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</si>
  <si>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</si>
  <si>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</si>
  <si>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</si>
  <si>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</si>
  <si>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</si>
  <si>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</si>
  <si>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</si>
  <si>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</si>
  <si>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</si>
  <si>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</si>
  <si>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</si>
  <si>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</si>
  <si>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</si>
  <si>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</si>
  <si>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</si>
  <si>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</si>
  <si>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</si>
  <si>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</si>
  <si>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</si>
  <si>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</si>
  <si>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</si>
  <si>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</si>
  <si>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</si>
  <si>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</si>
  <si>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</si>
  <si>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</si>
  <si>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</si>
  <si>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</si>
  <si>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</si>
  <si>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</si>
  <si>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</si>
  <si>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</si>
  <si>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</si>
  <si>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</si>
  <si>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</si>
  <si>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</si>
  <si>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</si>
  <si>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</si>
  <si>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</si>
  <si>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</si>
  <si>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</si>
  <si>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</si>
  <si>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</si>
  <si>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</si>
  <si>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</si>
  <si>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</si>
  <si>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</si>
  <si>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</si>
  <si>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</si>
  <si>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</si>
  <si>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</si>
  <si>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</si>
  <si>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</si>
  <si>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</si>
  <si>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</si>
  <si>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</si>
  <si>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</si>
  <si>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</si>
  <si>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</si>
  <si>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</si>
  <si>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</si>
  <si>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</si>
  <si>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</si>
  <si>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</si>
  <si>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</si>
  <si>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</si>
  <si>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</si>
  <si>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</si>
  <si>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</si>
  <si>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</si>
  <si>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</si>
  <si>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</si>
  <si>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</si>
  <si>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</si>
  <si>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</si>
  <si>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</si>
  <si>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</si>
  <si>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</si>
  <si>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</si>
  <si>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</si>
  <si>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</si>
  <si>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</si>
  <si>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</si>
  <si>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</si>
  <si>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</si>
  <si>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</si>
  <si>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</si>
  <si>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</si>
  <si>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</si>
  <si>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</si>
  <si>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</si>
  <si>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</si>
  <si>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</si>
  <si>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</si>
  <si>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</si>
  <si>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</si>
  <si>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</si>
  <si>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</si>
  <si>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</si>
  <si>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</si>
  <si>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</si>
  <si>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</si>
  <si>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</si>
  <si>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</si>
  <si>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</si>
  <si>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</si>
  <si>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</si>
  <si>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</si>
  <si>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</si>
  <si>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</si>
  <si>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</si>
  <si>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</si>
  <si>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</si>
  <si>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</si>
  <si>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</si>
  <si>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</si>
  <si>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</si>
  <si>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</si>
  <si>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</si>
  <si>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</si>
  <si>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</si>
  <si>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</si>
  <si>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</si>
  <si>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</si>
  <si>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</si>
  <si>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</si>
  <si>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</si>
  <si>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</si>
  <si>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</si>
  <si>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</si>
  <si>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</si>
  <si>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</si>
  <si>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</si>
  <si>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</si>
  <si>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</si>
  <si>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</si>
  <si>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</si>
  <si>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</si>
  <si>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</si>
  <si>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</si>
  <si>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</si>
  <si>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</si>
  <si>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</si>
  <si>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</si>
  <si>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</si>
  <si>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</si>
  <si>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</si>
  <si>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</si>
  <si>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</si>
  <si>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</si>
  <si>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</si>
  <si>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</si>
  <si>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</si>
  <si>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</si>
  <si>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</si>
  <si>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</si>
  <si>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</si>
  <si>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</si>
  <si>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</si>
  <si>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</si>
  <si>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</si>
  <si>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</si>
  <si>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</si>
  <si>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</si>
  <si>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</si>
  <si>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</si>
  <si>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</si>
  <si>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</si>
  <si>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</si>
  <si>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</si>
  <si>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</si>
  <si>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</si>
  <si>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</si>
  <si>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</si>
  <si>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</si>
  <si>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</si>
  <si>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</si>
  <si>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</si>
  <si>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</si>
  <si>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</si>
  <si>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</si>
  <si>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</si>
  <si>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</si>
  <si>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</si>
  <si>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</si>
  <si>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</si>
  <si>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</si>
  <si>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</si>
  <si>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</si>
  <si>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</si>
  <si>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</si>
  <si>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</si>
  <si>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</si>
  <si>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</si>
  <si>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</si>
  <si>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</si>
  <si>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</si>
  <si>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</si>
  <si>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</si>
  <si>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</si>
  <si>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</si>
  <si>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</si>
  <si>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</si>
  <si>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</si>
  <si>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</si>
  <si>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</si>
  <si>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</si>
  <si>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</si>
  <si>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</si>
  <si>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</si>
  <si>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</si>
  <si>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</si>
  <si>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</si>
  <si>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</si>
  <si>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</si>
  <si>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</si>
  <si>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</si>
  <si>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</si>
  <si>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</si>
  <si>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</si>
  <si>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</si>
  <si>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</si>
  <si>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</si>
  <si>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</si>
  <si>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</si>
  <si>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</si>
  <si>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</si>
  <si>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</si>
  <si>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</si>
  <si>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</si>
  <si>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</si>
  <si>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</si>
  <si>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</si>
  <si>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</si>
  <si>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</si>
  <si>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</si>
  <si>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</si>
  <si>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</si>
  <si>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</si>
  <si>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</si>
  <si>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</si>
  <si>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</si>
  <si>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</si>
  <si>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</si>
  <si>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</si>
  <si>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</si>
  <si>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</si>
  <si>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</si>
  <si>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</si>
  <si>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</si>
  <si>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</si>
  <si>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</si>
  <si>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</si>
  <si>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</si>
  <si>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</si>
  <si>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</si>
  <si>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</si>
  <si>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</si>
  <si>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</si>
  <si>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</si>
  <si>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</si>
  <si>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</si>
  <si>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</si>
  <si>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</si>
  <si>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</si>
  <si>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</si>
  <si>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</si>
  <si>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</si>
  <si>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</si>
  <si>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</si>
  <si>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</si>
  <si>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</si>
  <si>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</si>
  <si>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</si>
  <si>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</si>
  <si>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</si>
  <si>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</si>
  <si>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</si>
  <si>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</si>
  <si>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</si>
  <si>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</si>
  <si>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</si>
  <si>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</si>
  <si>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</si>
  <si>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</si>
  <si>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</si>
  <si>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</si>
  <si>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</si>
  <si>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</si>
  <si>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</si>
  <si>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</si>
  <si>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</si>
  <si>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</si>
  <si>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</si>
  <si>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</si>
  <si>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</si>
  <si>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</si>
  <si>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</si>
  <si>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</si>
  <si>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</si>
  <si>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</si>
  <si>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</si>
  <si>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</si>
  <si>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</si>
  <si>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</si>
  <si>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</si>
  <si>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</si>
  <si>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</si>
  <si>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</si>
  <si>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</si>
  <si>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</si>
  <si>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</si>
  <si>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</si>
  <si>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</si>
  <si>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</si>
  <si>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</si>
  <si>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</si>
  <si>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</si>
  <si>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</si>
  <si>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</si>
  <si>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</si>
  <si>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</si>
  <si>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</si>
  <si>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</si>
  <si>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</si>
  <si>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</si>
  <si>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</si>
  <si>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</si>
  <si>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</si>
  <si>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</si>
  <si>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</si>
  <si>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</si>
  <si>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</si>
  <si>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</si>
  <si>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</si>
  <si>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</si>
  <si>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</si>
  <si>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</si>
  <si>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</si>
  <si>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</si>
  <si>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</si>
  <si>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</si>
  <si>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</si>
  <si>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</si>
  <si>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</si>
  <si>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</si>
  <si>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</si>
  <si>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</si>
  <si>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</si>
  <si>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</si>
  <si>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</si>
  <si>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</si>
  <si>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</si>
  <si>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</si>
  <si>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</si>
  <si>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</si>
  <si>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</si>
  <si>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</si>
  <si>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</si>
  <si>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</si>
  <si>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</si>
  <si>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</si>
  <si>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</si>
  <si>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</si>
  <si>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</si>
  <si>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</si>
  <si>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</si>
  <si>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</si>
  <si>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</si>
  <si>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</si>
  <si>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</si>
  <si>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</si>
  <si>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</si>
  <si>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</si>
  <si>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</si>
  <si>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</si>
  <si>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</si>
  <si>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</si>
  <si>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</si>
  <si>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</si>
  <si>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</si>
  <si>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</si>
  <si>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</si>
  <si>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</si>
  <si>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</si>
  <si>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</si>
  <si>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</si>
  <si>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</si>
  <si>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</si>
  <si>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</si>
  <si>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</si>
  <si>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</si>
  <si>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</si>
  <si>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</si>
  <si>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</si>
  <si>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</si>
  <si>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</si>
  <si>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</si>
  <si>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</si>
  <si>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</si>
  <si>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</si>
  <si>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</si>
  <si>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</si>
  <si>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</si>
  <si>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</si>
  <si>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</si>
  <si>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</si>
  <si>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</si>
  <si>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</si>
  <si>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</si>
  <si>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</si>
  <si>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</si>
  <si>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</si>
  <si>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</si>
  <si>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</si>
  <si>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</si>
  <si>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</si>
  <si>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</si>
  <si>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</si>
  <si>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</si>
  <si>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</si>
  <si>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</si>
  <si>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</si>
  <si>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</si>
  <si>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</si>
  <si>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</si>
  <si>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</si>
  <si>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</si>
  <si>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</si>
  <si>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</si>
  <si>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</si>
  <si>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</si>
  <si>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</si>
  <si>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</si>
  <si>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</si>
  <si>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</si>
  <si>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</si>
  <si>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</si>
  <si>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</si>
  <si>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</si>
  <si>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</si>
  <si>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</si>
  <si>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</si>
  <si>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</si>
  <si>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</si>
  <si>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</si>
  <si>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</si>
  <si>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</si>
  <si>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</si>
  <si>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</si>
  <si>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</si>
  <si>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</si>
  <si>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</si>
  <si>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</si>
  <si>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</si>
  <si>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</si>
  <si>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</si>
  <si>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</si>
  <si>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</si>
  <si>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</si>
  <si>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</si>
  <si>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</si>
  <si>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</si>
  <si>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</si>
  <si>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</si>
  <si>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</si>
  <si>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</si>
  <si>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</si>
  <si>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</si>
  <si>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</si>
  <si>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</si>
  <si>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</si>
  <si>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</si>
  <si>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</si>
  <si>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</si>
  <si>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</si>
  <si>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</si>
  <si>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</si>
  <si>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</si>
  <si>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</si>
  <si>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</si>
  <si>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</si>
  <si>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</si>
  <si>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</si>
  <si>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</si>
  <si>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</si>
  <si>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</si>
  <si>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</si>
  <si>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</si>
  <si>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</si>
  <si>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</si>
  <si>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</si>
  <si>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</si>
  <si>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</si>
  <si>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</si>
  <si>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</si>
  <si>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</si>
  <si>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</si>
  <si>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</si>
  <si>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</si>
  <si>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</si>
  <si>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</si>
  <si>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</si>
  <si>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</si>
  <si>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</si>
  <si>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</si>
  <si>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</si>
  <si>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</si>
  <si>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</si>
  <si>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</si>
  <si>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</si>
  <si>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</si>
  <si>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</si>
  <si>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</si>
  <si>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</si>
  <si>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</si>
  <si>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</si>
  <si>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</si>
  <si>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</si>
  <si>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</si>
  <si>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</si>
  <si>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</si>
  <si>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</si>
  <si>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</si>
  <si>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</si>
  <si>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</si>
  <si>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</si>
  <si>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</si>
  <si>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</si>
  <si>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</si>
  <si>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</si>
  <si>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</si>
  <si>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</si>
  <si>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</si>
  <si>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</si>
  <si>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</si>
  <si>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</si>
  <si>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</si>
  <si>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</si>
  <si>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</si>
  <si>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</si>
  <si>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</si>
  <si>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</si>
  <si>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</si>
  <si>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</si>
  <si>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</si>
  <si>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</si>
  <si>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</si>
  <si>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</si>
  <si>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</si>
  <si>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</si>
  <si>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</si>
  <si>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</si>
  <si>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</si>
  <si>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</si>
  <si>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</si>
  <si>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</si>
  <si>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</si>
  <si>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</si>
  <si>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</si>
  <si>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</si>
  <si>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</si>
  <si>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</si>
  <si>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</si>
  <si>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</si>
  <si>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</si>
  <si>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</si>
  <si>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</si>
  <si>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</si>
  <si>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</si>
  <si>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</si>
  <si>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</si>
  <si>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</si>
  <si>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</si>
  <si>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</si>
  <si>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</si>
  <si>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</si>
  <si>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</si>
  <si>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</si>
  <si>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</si>
  <si>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</si>
  <si>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</si>
  <si>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</si>
  <si>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</si>
  <si>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</si>
  <si>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</si>
  <si>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</si>
  <si>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</si>
  <si>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</si>
  <si>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</si>
  <si>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</si>
  <si>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</si>
  <si>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</si>
  <si>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</si>
  <si>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</si>
  <si>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</si>
  <si>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</si>
  <si>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</si>
  <si>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</si>
  <si>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</si>
  <si>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</si>
  <si>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</si>
  <si>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</si>
  <si>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</si>
  <si>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</si>
  <si>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</si>
  <si>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</si>
  <si>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</si>
  <si>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</si>
  <si>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</si>
  <si>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</si>
  <si>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</si>
  <si>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</si>
  <si>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</si>
  <si>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</si>
  <si>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</si>
  <si>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</si>
  <si>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</si>
  <si>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</si>
  <si>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</si>
  <si>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</si>
  <si>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</si>
  <si>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</si>
  <si>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</si>
  <si>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</si>
  <si>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</si>
  <si>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</si>
  <si>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</si>
  <si>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</si>
  <si>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</si>
  <si>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</si>
  <si>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</si>
  <si>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</si>
  <si>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</si>
  <si>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</si>
  <si>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</si>
  <si>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</si>
  <si>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</si>
  <si>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</si>
  <si>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</si>
  <si>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</si>
  <si>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</si>
  <si>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</si>
  <si>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</si>
  <si>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</si>
  <si>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</si>
  <si>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</si>
  <si>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</si>
  <si>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</si>
  <si>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</si>
  <si>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</si>
  <si>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</si>
  <si>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</si>
  <si>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</si>
  <si>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</si>
  <si>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</si>
  <si>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</si>
  <si>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</si>
  <si>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</si>
  <si>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</si>
  <si>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</si>
  <si>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</si>
  <si>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</si>
  <si>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</si>
  <si>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</si>
  <si>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</si>
  <si>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</si>
  <si>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</si>
  <si>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</si>
  <si>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</si>
  <si>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</si>
  <si>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</si>
  <si>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</si>
  <si>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</si>
  <si>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</si>
  <si>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</si>
  <si>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</si>
  <si>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</si>
  <si>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</si>
  <si>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</si>
  <si>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</si>
  <si>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</si>
  <si>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</si>
  <si>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</si>
  <si>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</si>
  <si>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</si>
  <si>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</si>
  <si>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</si>
  <si>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</si>
  <si>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</si>
  <si>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</si>
  <si>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</si>
  <si>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</si>
  <si>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</si>
  <si>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</si>
  <si>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</si>
  <si>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</si>
  <si>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</si>
  <si>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</si>
  <si>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</si>
  <si>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</si>
  <si>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</si>
  <si>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</si>
  <si>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</si>
  <si>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</si>
  <si>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</si>
  <si>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</si>
  <si>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</si>
  <si>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</si>
  <si>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</si>
  <si>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</si>
  <si>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</si>
  <si>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</si>
  <si>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</si>
  <si>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</si>
  <si>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</si>
  <si>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</si>
  <si>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</si>
  <si>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</si>
  <si>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</si>
  <si>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</si>
  <si>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</si>
  <si>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</si>
  <si>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</si>
  <si>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</si>
  <si>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</si>
  <si>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</si>
  <si>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</si>
  <si>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</si>
  <si>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</si>
  <si>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</si>
  <si>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</si>
  <si>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</si>
  <si>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</si>
  <si>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</si>
  <si>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</si>
  <si>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</si>
  <si>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</si>
  <si>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</si>
  <si>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</si>
  <si>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</si>
  <si>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</si>
  <si>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</si>
  <si>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</si>
  <si>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</si>
  <si>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</si>
  <si>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</si>
  <si>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</si>
  <si>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</si>
  <si>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</si>
  <si>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</si>
  <si>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</si>
  <si>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</si>
  <si>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</si>
  <si>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</si>
  <si>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</si>
  <si>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</si>
  <si>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</si>
  <si>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</si>
  <si>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</si>
  <si>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</si>
  <si>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</si>
  <si>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</si>
  <si>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</si>
  <si>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</si>
  <si>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</si>
  <si>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</si>
  <si>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</si>
  <si>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</si>
  <si>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</si>
  <si>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</si>
  <si>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</si>
  <si>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</si>
  <si>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</si>
  <si>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</si>
  <si>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</si>
  <si>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</si>
  <si>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</si>
  <si>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</si>
  <si>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</si>
  <si>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</si>
  <si>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</si>
  <si>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</si>
  <si>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</si>
  <si>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</si>
  <si>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</si>
  <si>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</si>
  <si>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</si>
  <si>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</si>
  <si>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</si>
  <si>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</si>
  <si>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</si>
  <si>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</si>
  <si>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</si>
  <si>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</si>
  <si>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</si>
  <si>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</si>
  <si>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</si>
  <si>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</si>
  <si>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</si>
  <si>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</si>
  <si>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</si>
  <si>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</si>
  <si>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</si>
  <si>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</si>
  <si>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</si>
  <si>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</si>
  <si>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</si>
  <si>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</si>
  <si>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</si>
  <si>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</si>
  <si>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</si>
  <si>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</si>
  <si>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</si>
  <si>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</si>
  <si>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</si>
  <si>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</si>
  <si>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</si>
  <si>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</si>
  <si>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</si>
  <si>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</si>
  <si>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</si>
  <si>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</si>
  <si>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</si>
  <si>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</si>
  <si>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</si>
  <si>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</si>
  <si>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</si>
  <si>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</si>
  <si>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</si>
  <si>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</si>
  <si>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</si>
  <si>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</si>
  <si>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</si>
  <si>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</si>
  <si>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</si>
  <si>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</si>
  <si>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</si>
  <si>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</si>
  <si>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</si>
  <si>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</si>
  <si>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</si>
  <si>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</si>
  <si>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</si>
  <si>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</si>
  <si>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</si>
  <si>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</si>
  <si>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</si>
  <si>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</si>
  <si>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</si>
  <si>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</si>
  <si>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</si>
  <si>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</si>
  <si>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</si>
  <si>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</si>
  <si>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</si>
  <si>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</si>
  <si>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</si>
  <si>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</si>
  <si>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</si>
  <si>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</si>
  <si>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</si>
  <si>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</si>
  <si>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</si>
  <si>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</si>
  <si>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</si>
  <si>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</si>
  <si>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</si>
  <si>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</si>
  <si>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</si>
  <si>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</si>
  <si>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</si>
  <si>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</si>
  <si>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</si>
  <si>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</si>
  <si>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</si>
  <si>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</si>
  <si>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</si>
  <si>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</si>
  <si>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</si>
  <si>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</si>
  <si>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</si>
  <si>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</si>
  <si>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</si>
  <si>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</si>
  <si>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</si>
  <si>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</si>
  <si>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</si>
  <si>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</si>
  <si>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</si>
  <si>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</si>
  <si>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</si>
  <si>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</si>
  <si>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</si>
  <si>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</si>
  <si>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</si>
  <si>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</si>
  <si>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</si>
  <si>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</si>
  <si>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</si>
  <si>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</si>
  <si>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</si>
  <si>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</si>
  <si>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</si>
  <si>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</si>
  <si>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</si>
  <si>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</si>
  <si>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</si>
  <si>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</si>
  <si>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</si>
  <si>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</si>
  <si>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</si>
  <si>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</si>
  <si>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</si>
  <si>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</si>
  <si>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</si>
  <si>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</si>
  <si>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</si>
  <si>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</si>
  <si>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</si>
  <si>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</si>
  <si>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</si>
  <si>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</si>
  <si>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</si>
  <si>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</si>
  <si>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</si>
  <si>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</si>
  <si>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</si>
  <si>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</si>
  <si>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</si>
  <si>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</si>
  <si>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</si>
  <si>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</si>
  <si>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</si>
  <si>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</si>
  <si>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</si>
  <si>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</si>
  <si>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</si>
  <si>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</si>
  <si>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</si>
  <si>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</si>
  <si>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</si>
  <si>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</si>
  <si>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</si>
  <si>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</si>
  <si>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</si>
  <si>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</si>
  <si>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</si>
  <si>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</si>
  <si>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</si>
  <si>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</si>
  <si>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</si>
  <si>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</si>
  <si>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</si>
  <si>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</si>
  <si>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</si>
  <si>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</si>
  <si>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</si>
  <si>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</si>
  <si>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</si>
  <si>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</si>
  <si>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</si>
  <si>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</si>
  <si>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</si>
  <si>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</si>
  <si>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</si>
  <si>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</si>
  <si>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</si>
  <si>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</si>
  <si>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</si>
  <si>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</si>
  <si>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</si>
  <si>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</si>
  <si>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</si>
  <si>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</si>
  <si>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</si>
  <si>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</si>
  <si>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</si>
  <si>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</si>
  <si>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</si>
  <si>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</si>
  <si>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</si>
  <si>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</si>
  <si>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</si>
  <si>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</si>
  <si>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</si>
  <si>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</si>
  <si>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</si>
  <si>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</si>
  <si>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</si>
  <si>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</si>
  <si>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</si>
  <si>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</si>
  <si>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</si>
  <si>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</si>
  <si>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</si>
  <si>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</si>
  <si>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</si>
  <si>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</si>
  <si>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</si>
  <si>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</si>
  <si>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</si>
  <si>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</si>
  <si>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</si>
  <si>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</si>
  <si>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</si>
  <si>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</si>
  <si>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</si>
  <si>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</si>
  <si>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</si>
  <si>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</si>
  <si>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</si>
  <si>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</si>
  <si>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</si>
  <si>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</si>
  <si>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</si>
  <si>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</si>
  <si>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</si>
  <si>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</si>
  <si>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</si>
  <si>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</si>
  <si>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</si>
  <si>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</si>
  <si>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</si>
  <si>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</si>
  <si>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</si>
  <si>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</si>
  <si>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</si>
  <si>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</si>
  <si>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</si>
  <si>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</si>
  <si>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</si>
  <si>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</si>
  <si>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</si>
  <si>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</si>
  <si>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</si>
  <si>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</si>
  <si>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</si>
  <si>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</si>
  <si>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</si>
  <si>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</si>
  <si>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</si>
  <si>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</si>
  <si>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</si>
  <si>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</si>
  <si>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</si>
  <si>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</si>
  <si>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</si>
  <si>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</si>
  <si>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</si>
  <si>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</si>
  <si>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</si>
  <si>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</si>
  <si>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</si>
  <si>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</si>
  <si>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</si>
  <si>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</si>
  <si>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</si>
  <si>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</si>
  <si>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</si>
  <si>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</si>
  <si>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</si>
  <si>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</si>
  <si>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</si>
  <si>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</si>
  <si>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</si>
  <si>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</si>
  <si>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</si>
  <si>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</si>
  <si>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</si>
  <si>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</si>
  <si>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</si>
  <si>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</si>
  <si>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no PCM</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</si>
  <si>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</si>
  <si>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</si>
  <si>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</si>
  <si>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</si>
  <si>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</si>
  <si>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</si>
  <si>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</si>
  <si>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</si>
  <si>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</si>
  <si>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</si>
  <si>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</si>
  <si>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</si>
  <si>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</si>
  <si>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</si>
  <si>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PCM-20251025-00001640</t>
  </si>
  <si>
    <t>Emergency</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</si>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</sst>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292.92717326388811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12.432184837962268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45955.875598958337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45955.875598958337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45955.875598958337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45955.875598958337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45955.875598958337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45955.875598958337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45955.875598958337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45955.875598958337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45955.875598958337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45955.875598958337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45955.875598958337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45955.875598958337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45955.875598958337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45955.875598958337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45955.875598958337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45955.875598958337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45955.875598958337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45955.875598958337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45955.875598958337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45955.875598958337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45955.875599189814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45955.875599189814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45955.875599189814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45955.875599189814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45955.875599189814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45955.875599189814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45955.875599189814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45955.875599189814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45955.875599189814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45955.875599189814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45955.875599189814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45955.875599189814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45955.875599189814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45955.875599189814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45955.875599189814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45955.875599189814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45955.875599189814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45955.875599189814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45955.875599189814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45955.875599189814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45955.875599189814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45955.875599189814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45955.875599189814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45955.875599189814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45955.875599189814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45955.875599189814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45955.875599189814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45955.875599189814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45955.875599189814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45955.875599189814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45955.875599189814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45955.875599189814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45955.875599189814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45955.875599189814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45955.875599189814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45955.875599189814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676B4154-2585-4A23-8D9A-A96273D06BC9}"/>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tabSelected="1" workbookViewId="0">
      <selection activeCell="I8" sqref="I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130.87576122685277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11.379823726849281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c r="D5" s="18" t="s">
        <v>27165</v>
      </c>
      <c r="E5" s="114"/>
      <c r="F5" s="115"/>
      <c r="G5" s="116">
        <f ca="1">IFERROR(NOW()-F5,"-")</f>
        <v>45955.875599189814</v>
      </c>
      <c r="H5" s="115">
        <v>45955.853229166663</v>
      </c>
      <c r="I5" s="18" t="str">
        <f>IFERROR(VLOOKUP(D5,DB!A:F,6,0),"")</f>
        <v>SCECO</v>
      </c>
      <c r="J5" s="18" t="str">
        <f>IFERROR(VLOOKUP(D5,DB!A:G,7,0),"")</f>
        <v>Dead+No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45955.875599189814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45955.875599189814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45955.875599189814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45955.875599189814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45955.875599189814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45955.875599189814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45955.875599189814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45955.875598958337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45955.875598958337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45955.875598958337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45955.875598958337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45955.875598958337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45955.875598958337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45955.875598958337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45955.875598958337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45955.875598958337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45955.875598958337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45955.875598958337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45955.875598958337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45955.875598958337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45955.875598958337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45955.875598958337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45955.875598958337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45955.875598958337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45955.875598958337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45955.875598958337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45955.875598958337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45955.875598958337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45955.875598958337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45955.875598958337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45955.875598958337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45955.875598958337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45955.875598958337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45955.875598958337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45955.875598958337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45955.875598958337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45955.875598958337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45955.875598958337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45955.875598958337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45955.875598958337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45955.875598958337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45955.875598958337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45955.875598958337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45955.875598958337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45955.875598958337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45955.875598958337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45955.875598958337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45955.875598958337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45955.875598958337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45955.875598958337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45955.875598958337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45955.875598958337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45955.875598958337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45955.875598958337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45955.875598958337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45955.875598958337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45955.875598958337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45955.875598958337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45955.875598958337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45955.875598958337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45955.875598958337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45955.875598958337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45955.875598958337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45955.875598958337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45955.875598958337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45955.875598958337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45955.875598958337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45955.875598958337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45955.875598958337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45955.875598958337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45955.875598958337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45955.875598958337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45955.875598958337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45955.875598958337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45955.875598958337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45955.875598958337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61"/>
      <c r="B82" s="162" t="str">
        <f>IFERROR(VLOOKUP(D82,DB!A:K,11,0),"")</f>
        <v/>
      </c>
      <c r="C82" s="162"/>
      <c r="D82" s="162"/>
      <c r="E82" s="163"/>
      <c r="F82" s="164"/>
      <c r="G82" s="165">
        <f ca="1">IFERROR(NOW()-F82,"-")</f>
        <v>45955.875598958337</v>
      </c>
      <c r="H82" s="164"/>
      <c r="I82" s="162" t="str">
        <f>IFERROR(VLOOKUP(D82,DB!A:F,6,0),"")</f>
        <v/>
      </c>
      <c r="J82" s="162" t="str">
        <f>IFERROR(VLOOKUP(D82,DB!A:G,7,0),"")</f>
        <v/>
      </c>
      <c r="K82" s="166"/>
      <c r="L82" s="162" t="str">
        <f>IFERROR(VLOOKUP(D82,DB!A:I,9,0),"")</f>
        <v/>
      </c>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c r="BZ82" s="162"/>
      <c r="CA82" s="162"/>
      <c r="CB82" s="162"/>
      <c r="CC82" s="162"/>
      <c r="CD82" s="162"/>
      <c r="CE82" s="162"/>
      <c r="CF82" s="162"/>
      <c r="CG82" s="162"/>
      <c r="CH82" s="162"/>
      <c r="CI82" s="162"/>
      <c r="CJ82" s="167"/>
    </row>
    <row r="83" spans="1:88" ht="31.5" customHeight="1">
      <c r="A83" s="113"/>
      <c r="B83" s="18" t="str">
        <f>IFERROR(VLOOKUP(D83,DB!A:K,11,0),"")</f>
        <v/>
      </c>
      <c r="C83" s="18"/>
      <c r="D83" s="18"/>
      <c r="E83" s="114"/>
      <c r="F83" s="115"/>
      <c r="G83" s="116">
        <f ca="1">IFERROR(NOW()-F83,"-")</f>
        <v>45955.875598958337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45955.875598958337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45955.875598958337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45955.875598958337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45955.875598958337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45955.875598958337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45955.875598958337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45955.875598958337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45955.875598958337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45955.875598958337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45955.875598958337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45955.875598958337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45955.875598958337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45955.875598958337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45955.875598958337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45955.875598958337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45955.875598958337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45955.875598958337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45955.875598958337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45955.875598958337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45955.875598958337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45955.875598958337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45955.875598958337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45955.875598958337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45955.875598958337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45955.875598958337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45955.875598958337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45955.875598958337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45955.875598958337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45955.875598958337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45955.875598958337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45955.875598958337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45955.875598958337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45955.875598958337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45955.875598958337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45955.875598958337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45955.875598958337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45955.875598958337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45955.875598958337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45955.875598958337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45955.875598958337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45955.875598958337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45955.875598958337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45955.875598958337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45955.875598958337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45955.875598958337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45955.875598958337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45955.875598958337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45955.875598958337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45955.875598958337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45955.875598958337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45955.875598958337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45955.875598958337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45955.875598958337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45955.875598958337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45955.875598958337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45955.875598958337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45955.875598958337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45955.875598958337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45955.875598958337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45955.875598958337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45955.875598958337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45955.875598958337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45955.875598958337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45955.875598958337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45955.875598958337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45955.875598958337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45955.875598958337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45955.875598958337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45955.875598958337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45955.875598958337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45955.875598958337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45955.875598958337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45955.875598958337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45955.875598958337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45955.875598958337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45955.875598958337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45955.875598958337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45955.875598958337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45955.875598958337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45955.875598958337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45955.875598958337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45955.875598958337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45955.875598958337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45955.875598958337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45955.875598958337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45955.875598958337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45955.875598958337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45955.875598958337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45955.875598958337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45955.875598958337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45955.875598958337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45955.875598958337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45955.875598958337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45955.875598958337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45955.875598958337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45955.875598958337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45955.875598958337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45955.875598958337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45955.875598958337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45955.875598958337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45955.875598958337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45955.875598958337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45955.875598958337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45955.875598958337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45955.875598958337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45955.875598958337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45955.875598958337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45955.875598958337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45955.875598958337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45955.875598958337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45955.875598958337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45955.875598958337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45955.875598958337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45955.875598958337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45955.875598958337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45955.875598958337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45955.875598958337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45955.875598958337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45955.875598958337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45955.875598958337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45955.875598958337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45955.875598958337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45955.875598958337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45955.875598958337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45955.875598958337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45955.875598958337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45955.875598958337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45955.875598958337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45955.875598958337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45955.875598958337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45955.875598958337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45955.875598958337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45955.875598958337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45955.875598958337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45955.875598958337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45955.875598958337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45955.875598958337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45955.875598958337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45955.875598958337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45955.875598958337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45955.875598958337</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13"/>
      <c r="B225" s="18" t="str">
        <f>IFERROR(VLOOKUP(D225,DB!A:K,11,0),"")</f>
        <v/>
      </c>
      <c r="C225" s="18"/>
      <c r="D225" s="18"/>
      <c r="E225" s="114"/>
      <c r="F225" s="115"/>
      <c r="G225" s="116">
        <f ca="1">IFERROR(NOW()-F225,"-")</f>
        <v>45955.875598958337</v>
      </c>
      <c r="H225" s="115"/>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1"/>
    </row>
    <row r="226" spans="1:88" ht="31.5" customHeight="1">
      <c r="A226" s="161"/>
      <c r="B226" s="162" t="str">
        <f>IFERROR(VLOOKUP(D226,DB!A:K,11,0),"")</f>
        <v/>
      </c>
      <c r="C226" s="162"/>
      <c r="D226" s="162"/>
      <c r="E226" s="163"/>
      <c r="F226" s="164"/>
      <c r="G226" s="165">
        <f ca="1">IFERROR(NOW()-F226,"-")</f>
        <v>45955.875598958337</v>
      </c>
      <c r="H226" s="164"/>
      <c r="I226" s="162" t="str">
        <f>IFERROR(VLOOKUP(D226,DB!A:F,6,0),"")</f>
        <v/>
      </c>
      <c r="J226" s="162" t="str">
        <f>IFERROR(VLOOKUP(D226,DB!A:G,7,0),"")</f>
        <v/>
      </c>
      <c r="K226" s="166"/>
      <c r="L226" s="162" t="str">
        <f>IFERROR(VLOOKUP(D226,DB!A:I,9,0),"")</f>
        <v/>
      </c>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c r="BZ226" s="162"/>
      <c r="CA226" s="162"/>
      <c r="CB226" s="162"/>
      <c r="CC226" s="162"/>
      <c r="CD226" s="162"/>
      <c r="CE226" s="162"/>
      <c r="CF226" s="162"/>
      <c r="CG226" s="162"/>
      <c r="CH226" s="162"/>
      <c r="CI226" s="162"/>
      <c r="CJ226" s="167"/>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45955.875599189814</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45955.875599189814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45955.875599189814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45955.875599189814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45955.875599189814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45955.875599189814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45955.875599189814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45955.875599189814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45955.875599189814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45955.875599189814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45955.875599189814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45955.875599189814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45955.875599189814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45955.875599189814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45955.875599189814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45955.875599189814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45955.875599189814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45955.875599189814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45955.875599189814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45955.875599189814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45955.875599189814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45955.875599189814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45955.875599189814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45955.875599189814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45955.875599189814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45955.875599189814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45955.875599189814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45955.875599189814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45955.875599189814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45955.875599189814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45955.875599189814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45955.875599189814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45955.875599189814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45955.875599189814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45955.875599189814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45955.875599189814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45955.875599189814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45955.875599189814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45955.875599189814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45955.875599189814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45955.875599189814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45955.875599189814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45955.875599189814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45955.875599189814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45955.875599189814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45955.875599189814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45955.875599189814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45955.875599189814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45955.875599189814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45955.875599189814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45955.875599189814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45955.875599189814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45955.875599189814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45955.875599189814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45955.875599189814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45955.875599189814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45955.875599189814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45955.875599189814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45955.875599189814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45955.875599189814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45955.875599189814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45955.875599189814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45955.875599189814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45955.875599189814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45955.875599189814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45955.875599189814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45955.875599189814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45955.875599189814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45955.875599189814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45955.875599189814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45955.875599189814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45955.875599189814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45955.875599189814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45955.875599189814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45955.875599189814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45955.875599189814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45955.875599189814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45955.875599189814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45955.875599189814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45955.875599189814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45955.875599189814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45955.875599189814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45955.875599189814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45955.875599189814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45955.875599189814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45955.875599189814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45955.875599189814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45955.875599189814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45955.875599189814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45955.875599189814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45955.875599189814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45955.875599189814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45955.875599189814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45955.875599189814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45955.875599189814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45955.875599189814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45955.875599189814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45955.875599189814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45955.875599189814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45955.875599189814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45955.875599189814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45955.875599189814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45955.875599189814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45955.875599189814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45955.875599189814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45955.875599189814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45955.875599189814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45955.875599189814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45955.875599189814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45955.875599189814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45955.875599189814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45955.875599189814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45955.875599189814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45955.875599189814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45955.875599189814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45955.875599189814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45955.875599189814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45955.875599189814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45955.875599189814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45955.875599189814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45955.875599189814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45955.875599189814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45955.875599189814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45955.875599189814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45955.875599189814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45955.875599189814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45955.875599189814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45955.875599189814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45955.875599189814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45955.875599189814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45955.875599189814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45955.875599189814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45955.875599189814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45955.875599189814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45955.875599189814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45955.875599189814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45955.875599189814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45955.875599189814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45955.875599189814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45955.875599189814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45955.875599189814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45955.875599189814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45955.875599189814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45955.875599189814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45955.875599189814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45955.875599189814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45955.875599189814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45955.875599189814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45955.875599189814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45955.875599189814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45955.875599189814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45955.875599189814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45955.875599189814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45955.875599189814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45955.875599189814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45955.875599189814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45955.875599189814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45955.875599189814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45955.875599189814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45955.875599189814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45955.875599189814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45955.875599189814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45955.875599189814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45955.875599189814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45955.875599189814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45955.875599189814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45955.875599189814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45955.875599189814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45955.875599189814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45955.875599189814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45955.875599189814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45955.875599189814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45955.875599189814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45955.875599189814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45955.875599189814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45955.875599189814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45955.875599189814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45955.875599189814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45955.875599189814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45955.875599189814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45955.875599189814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45955.875599189814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45955.875599189814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45955.875599189814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45955.875599189814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45955.875599189814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45955.875599189814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45955.875599189814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45955.875599189814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45955.875599189814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45955.875599189814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45955.875599189814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45955.875599189814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45955.875599189814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45955.875599189814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45955.875599189814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45955.875599189814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45955.875599189814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45955.875599189814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45955.875599189814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45955.875599189814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45955.875599189814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45955.875599189814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45955.875599189814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45955.875599189814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45955.875599189814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45955.875599189814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45955.875599189814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45955.875599189814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45955.875599189814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45955.875599189814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45955.875599189814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45955.875599189814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45955.875599189814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45955.875599189814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45955.875599189814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45955.875599189814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45955.875599189814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45955.875599189814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45955.875599189814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45955.875599189814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45955.875599189814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45955.875599189814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45955.875599189814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45955.875599189814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45955.875599189814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45955.875599189814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45955.875599189814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45955.875599189814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45955.875599189814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45955.875599189814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45955.875599189814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45955.875599189814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45955.875599189814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45955.875599189814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45955.875599189814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45955.875599189814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45955.875599189814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45955.875599189814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45955.875599189814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45955.875599189814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45955.875599189814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45955.875599189814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45955.875599189814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45955.875599189814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45955.875599189814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45955.875599189814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45955.875599189814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45955.875599189814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45955.875599189814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45955.875599189814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45955.875599189814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45955.875599189814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45955.875599189814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45955.875599189814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45955.875599189814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45955.875599189814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45955.875599189814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45955.875599189814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45955.875599189814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45955.875599189814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45955.875599189814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45955.875599189814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45955.875599189814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45955.875599189814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45955.875599189814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45955.875599189814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45955.875599189814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45955.875599189814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45955.875599189814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45955.875599189814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45955.875599189814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45955.875599189814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45955.875599189814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45955.875599189814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45955.875599189814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45955.875599189814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45955.875599189814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45955.875599189814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45955.875599189814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45955.875599189814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45955.875599189814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45955.875599189814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45955.875599189814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45955.875599189814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45955.875599189814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45955.875599189814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45955.875599189814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45955.875599189814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45955.875599189814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45955.875599189814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45955.875599189814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45955.875599189814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45955.875599189814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45955.875599189814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45955.875599189814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45955.875599189814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45955.875599189814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45955.875599189814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45955.875599189814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45955.875599189814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45955.875599189814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45955.875599189814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45955.875599189814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45955.875599189814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45955.875599189814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45955.875599189814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45955.875599189814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45955.875599189814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45955.875599189814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45955.875599189814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45955.875599189814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45955.875599189814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45955.875599189814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45955.875599189814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45955.875599189814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45955.875599189814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45955.875599189814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45955.875599189814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45955.875599189814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45955.875599189814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45955.875599189814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45955.875599189814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45955.875599189814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45955.875599189814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45955.875599189814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45955.875599189814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45955.875599189814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45955.875599189814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45955.875599189814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45955.875599189814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45955.875599189814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45955.875599189814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45955.875599189814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45955.875599189814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45955.875599189814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45955.875599189814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45955.875599189814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45955.875599189814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45955.875599189814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45955.875599189814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45955.875599189814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45955.875599189814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45955.875599189814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45955.875599189814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45955.875599189814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45955.875599189814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45955.875599189814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45955.875599189814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45955.875599189814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45955.875599189814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45955.875599189814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45955.875599189814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45955.875599189814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45955.875599189814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45955.875599189814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45955.875599189814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45955.875599189814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45955.875599189814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45955.875599189814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45955.875599189814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45955.875599189814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45955.875599189814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45955.875599189814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45955.875599189814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45955.875599189814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45955.875599189814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45955.875599189814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45955.875599189814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45955.875599189814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45955.875599189814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45955.875599189814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45955.875599189814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45955.875599189814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45955.875599189814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45955.875599189814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45955.875599189814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45955.875599189814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45955.875599189814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45955.875599189814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45955.875599189814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45955.875599189814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45955.875599189814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45955.875599189814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45955.875599189814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45955.875599189814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45955.875599189814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45955.875599189814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45955.875599189814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45955.875599189814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45955.875599189814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45955.875599189814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45955.875599189814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45955.875599189814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45955.875599189814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45955.875599189814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45955.875599189814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45955.875599189814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45955.875599189814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45955.875599189814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45955.875599189814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45955.875599189814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45955.875599189814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45955.875599189814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45955.875599189814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45955.875599189814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45955.875599189814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45955.875599189814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45955.875599189814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45955.875599189814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45955.875599189814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45955.875599189814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45955.875599189814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45955.875599189814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45955.875599189814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45955.875599189814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45955.875599189814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45955.875599189814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45955.875599189814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45955.875599189814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45955.875599189814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45955.875599189814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45955.875599189814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45955.875599189814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45955.875599189814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45955.875599189814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45955.875599189814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45955.875599189814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45955.875599189814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45955.875599189814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45955.875599189814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45955.875599189814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45955.875599189814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45955.875599189814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45955.875599189814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45955.875599189814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45955.875599189814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45955.875599189814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45955.875599189814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45955.875599189814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45955.875599189814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45955.875599189814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45955.875599189814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45955.875599189814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45955.875599189814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45955.875599189814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45955.875599189814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45955.875599189814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45955.875599189814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45955.875599189814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45955.875599189814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45955.875599189814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45955.875599189814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45955.875599189814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45955.875599189814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45955.875599189814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45955.875599189814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45955.875599189814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45955.875599189814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45955.875599189814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45955.875599189814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45955.875599189814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45955.875599189814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45955.875599189814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45955.875599189814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45955.875599189814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45955.875599189814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45955.875599189814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45955.875599189814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45955.875599189814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45955.875599189814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45955.875599189814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45955.875599189814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45955.875599189814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45955.875599189814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45955.875599189814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45955.875599189814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45955.875599189814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45955.875599189814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45955.875599189814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45955.875599189814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45955.875599189814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45955.875599189814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45955.875599189814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45955.875599189814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45955.875599189814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45955.875599189814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45955.875599189814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45955.875599189814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45955.875599189814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45955.875599189814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45955.875599189814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45955.875599189814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45955.875599189814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45955.875599189814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45955.875599189814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45955.875599189814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45955.875599189814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45955.875599189814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45955.875599189814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45955.875599189814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45955.875599189814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45955.875599189814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45955.875599189814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45955.875599189814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45955.875599189814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45955.875599189814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45955.875599189814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45955.875599189814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45955.875599189814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45955.875599189814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45955.875599189814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45955.875599189814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45955.875599189814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45955.875599189814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45955.875599189814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45955.875599189814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45955.875599189814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45955.875599189814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45955.875599189814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45955.875599189814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45955.875599189814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45955.875599189814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45955.875599189814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45955.875599189814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45955.875599189814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45955.875599189814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45955.875599189814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45955.875599189814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45955.875599189814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45955.875599189814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45955.875599189814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45955.875599189814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45955.875599189814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45955.875599189814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45955.875599189814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45955.875599189814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45955.875599189814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45955.875599189814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45955.875599189814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45955.875599189814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45955.875599189814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45955.875599189814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45955.875599189814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45955.875599189814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45955.875599189814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45955.875599189814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45955.875599189814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45955.875599189814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45955.875599189814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45955.875599189814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45955.875599189814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45955.875599189814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45955.875599189814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45955.875599189814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45955.875599189814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45955.875599189814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45955.875599189814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45955.875599189814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45955.875599189814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45955.875599189814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45955.875599189814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45955.875599189814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45955.875599189814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45955.875599189814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45955.875599189814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45955.875599189814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45955.875599189814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45955.875599189814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45955.875599189814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45955.875599189814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45955.875599189814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45955.875599189814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45955.875599189814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45955.875599189814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45955.875599189814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45955.875599189814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45955.875599189814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45955.875599189814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45955.875599189814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45955.875599189814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45955.875599189814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45955.875599189814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45955.875599189814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45955.875599189814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45955.875599189814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45955.875599189814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45955.875599189814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45955.875599189814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45955.875599189814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45955.875599189814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45955.875599189814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45955.875599189814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45955.875599189814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45955.875599189814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45955.875599189814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45955.875599189814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45955.875599189814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45955.875599189814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45955.875599189814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45955.875599189814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45955.875599189814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45955.875599189814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45955.875599189814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45955.875599189814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45955.875599189814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45955.875599189814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45955.875599189814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45955.875599189814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45955.875599189814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45955.875599189814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45955.875599189814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45955.875599189814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45955.875599189814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45955.875599189814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45955.875599189814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45955.875599189814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45955.875599189814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45955.875599189814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45955.875599189814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45955.875599189814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45955.875599189814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45955.875599189814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45955.875599189814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45955.875599189814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45955.875599189814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45955.875599189814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45955.875599189814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45955.875599189814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45955.875599189814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45955.875599189814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45955.875599189814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45955.875599189814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45955.875599189814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45955.875599189814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45955.875599189814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45955.875599189814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45955.875599189814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45955.875599189814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45955.875599189814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45955.875599189814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45955.875599189814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45955.875599189814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45955.875599189814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45955.875599189814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45955.875599189814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45955.875599189814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45955.875599189814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45955.875599189814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45955.875599189814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45955.875599189814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45955.875599189814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45955.875599189814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45955.875599189814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45955.875599189814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45955.875599189814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45955.875599189814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45955.875599189814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45955.875599189814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45955.875599189814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45955.875599189814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45955.875599189814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45955.875599189814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45955.875599189814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45955.875599189814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45955.875599189814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45955.875599189814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45955.875599189814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45955.875599189814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45955.875599189814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45955.875599189814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45955.875599189814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45955.875599189814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45955.875599189814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45955.875599189814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45955.875599189814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45955.875599189814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45955.875599189814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45955.875599189814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45955.875599189814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45955.875599189814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45955.875599189814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45955.875599189814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45955.875599189814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45955.875599189814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45955.875599189814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45955.875599189814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45955.875599189814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45955.875599189814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45955.875599189814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45955.875599189814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45955.875599189814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45955.875599189814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45955.875599189814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45955.875599189814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45955.875599189814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45955.875599189814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45955.875599189814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45955.875599189814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45955.875599189814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45955.875599189814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45955.875599189814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45955.875599189814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45955.875599189814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45955.875599189814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45955.875599189814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45955.875599189814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45955.875599189814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45955.875599189814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45955.875599189814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45955.875599189814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45955.875599189814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45955.875599189814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45955.875599189814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45955.875599189814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45955.875599189814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45955.875599189814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45955.875599189814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45955.875599189814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45955.875599189814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45955.875599189814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45955.875599189814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45955.875599189814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45955.875599189814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45955.875599189814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45955.875599189814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45955.875599189814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45955.875599189814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45955.875599189814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45955.875599189814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45955.875599189814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45955.875599189814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45955.875599189814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45955.875599189814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45955.875599189814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45955.875599189814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45955.875599189814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45955.875599189814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45955.875599189814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45955.875599189814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45955.875599189814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45955.875599189814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45955.875599189814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45955.875599189814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45955.875599189814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45955.875599189814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45955.875599189814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45955.875599189814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45955.875599189814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45955.875599189814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45955.875599189814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45955.875599189814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45955.875599189814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45955.875599189814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45955.875599189814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45955.875599189814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45955.875599189814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45955.875599189814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45955.875599189814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45955.875599189814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45955.875599189814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45955.875599189814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45955.875599189814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45955.875599189814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45955.875599189814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45955.875599189814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45955.875599189814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45955.875599189814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45955.875599189814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45955.875599189814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45955.875599189814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45955.875599189814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45955.875599189814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45955.875599189814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45955.875599189814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45955.875599189814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45955.875599189814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45955.875599189814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45955.875599189814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45955.875599189814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45955.875599189814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45955.875599189814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45955.875599189814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45955.875599189814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45955.875599189814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45955.875599189814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45955.875599189814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45955.875599189814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45955.875599189814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45955.875599189814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45955.875599189814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45955.875599189814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45955.875599189814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45955.875599189814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45955.875599189814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45955.875599189814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45955.875599189814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45955.875599189814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45955.875599189814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45955.875599189814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45955.875599189814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45955.875599189814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45955.875599189814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45955.875599189814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45955.875599189814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45955.875599189814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45955.875599189814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45955.875599189814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45955.875599189814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45955.875599189814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45955.875599189814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45955.875599189814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45955.875599189814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45955.875599189814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45955.875599189814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45955.875599189814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45955.875599189814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45955.875599189814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45955.875599189814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45955.875599189814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45955.875599189814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45955.875599189814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45955.875599189814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45955.875599189814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45955.875599189814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45955.875599189814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45955.875599189814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45955.875599189814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45955.875599189814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45955.875599189814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45955.875599189814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45955.875599189814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45955.875599189814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45955.875599189814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45955.875599189814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45955.875599189814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45955.875599189814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45955.875599189814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45955.875599189814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45955.875599189814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45955.875599189814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45955.875599189814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45955.875599189814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45955.875599189814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45955.875599189814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45955.875599189814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45955.875599189814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45955.875599189814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45955.875599189814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45955.875599189814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45955.875599189814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45955.875599189814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45955.875599189814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45955.875599189814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45955.875599189814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45955.875599189814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45955.875599189814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45955.875599189814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45955.875599189814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45955.875599189814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45955.875599189814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45955.875599189814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45955.875599189814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45955.875599189814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45955.875599189814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45955.875599189814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45955.875599189814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45955.875599189814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45955.875599189814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45955.875599189814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45955.875599189814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45955.875599189814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45955.875599189814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45955.875599189814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45955.875599189814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45955.875599189814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45955.875599189814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45955.875599189814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45955.875599189814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45955.875599189814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45955.875599189814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45955.875599189814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45955.875599189814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45955.875599189814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45955.875599189814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45955.875599189814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45955.875599189814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45955.875599189814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45955.875599189814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45955.875599189814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45955.875599189814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45955.875599189814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45955.875599189814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45955.875599189814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45955.875599189814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45955.875599189814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45955.875599189814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45955.875599189814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45955.875599189814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45955.875599189814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45955.875599189814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45955.875599189814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45955.875599189814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45955.875599189814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45955.875599189814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45955.875599189814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45955.875599189814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45955.875599189814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45955.875599189814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45955.875599189814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45955.875599189814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45955.875599189814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45955.875599189814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45955.875599189814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45955.875599189814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45955.875599189814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45955.875599189814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45955.875599189814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45955.875599189814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45955.875599189814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45955.875599189814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45955.875599189814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45955.875599189814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45955.875599189814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45955.875599189814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45955.875599189814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45955.875599189814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45955.875599189814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45955.875599189814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45955.875599189814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45955.875599189814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45955.875599189814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45955.875599189814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45955.875599189814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45955.875599189814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45955.875599189814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45955.875599189814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45955.875599189814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45955.875599189814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45955.875599189814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45955.875599189814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45955.875599189814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45955.875599189814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45955.875599189814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45955.875599189814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45955.875599189814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45955.875599189814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45955.875599189814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45955.875599189814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45955.875599189814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45955.875599189814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45955.875599189814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45955.875599189814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45955.875599189814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45955.875599189814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45955.875599189814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45955.875599189814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45955.875599189814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45955.875599189814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45955.875599189814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45955.875599189814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45955.875599189814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45955.875599189814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45955.875599189814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45955.875599189814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45955.875599189814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45955.875599189814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45955.875599189814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45955.875599189814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45955.875599189814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45955.875599189814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45955.875599189814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45955.875599189814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45955.875599189814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45955.875599189814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45955.875599189814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45955.875599189814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45955.875599189814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45955.875599189814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45955.875599189814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45955.875599189814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45955.875599189814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45955.875599189814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45955.875599189814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45955.875599189814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45955.875599189814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45955.875599189814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45955.875599189814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45955.875599189814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45955.875599189814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45955.875599189814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45955.875599189814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45955.875599189814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45955.875599189814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45955.875599189814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45955.875599189814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45955.875599189814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45955.875599189814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45955.875599189814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45955.875599189814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45955.875599189814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45955.875599189814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45955.875599189814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45955.875599189814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45955.875599189814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45955.875599189814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45955.875599189814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45955.875599189814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45955.875599189814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45955.875599189814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45955.875599189814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45955.875599189814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45955.875599189814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45955.875599189814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45955.875599189814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45955.875599189814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45955.875599189814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45955.875599189814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45955.875599189814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45955.875599189814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45955.875599189814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45955.875599189814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45955.875599189814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45955.875599189814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45955.875599189814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45955.875599189814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45955.875599189814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45955.875599189814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45955.875599189814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45955.875599189814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45955.875599189814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45955.875599189814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45955.875599189814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45955.875599189814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45955.875599189814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45955.875599189814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45955.875599189814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45955.875599189814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45955.875599189814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45955.875599189814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45955.875599189814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45955.875599189814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45955.875599189814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45955.875599189814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45955.875599189814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45955.875599189814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45955.875599189814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45955.875599189814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45955.875599189814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45955.875599189814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45955.875599189814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45955.875599189814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45955.875599189814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45955.875599189814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45955.875599189814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45955.875599189814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45955.875599189814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45955.875599189814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45955.875599189814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45955.875599189814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45955.875599189814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45955.875599189814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45955.875599189814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45955.875599189814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45955.875599189814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45955.875599189814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45955.875599189814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45955.875599189814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45955.875599189814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45955.875599189814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45955.875599189814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45955.875599189814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45955.875599189814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45955.875599189814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45955.875599189814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45955.875599189814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45955.875599189814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45955.875599189814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45955.875599189814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45955.875599189814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45955.875599189814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45955.875599189814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45955.875599189814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45955.875599189814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45955.875599189814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45955.875599189814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45955.875599189814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45955.875599189814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45955.875599189814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45955.875599189814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45955.875599189814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45955.875599189814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45955.875599189814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45955.875599189814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45955.875599189814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45955.875599189814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45955.875599189814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45955.875599189814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45955.875599189814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45955.875599189814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45955.875599189814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45955.875599189814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45955.875599189814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45955.875599189814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45955.875599189814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45955.875599189814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45955.875599189814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45955.875599189814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45955.875599189814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45955.875599189814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45955.875599189814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45955.875599189814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45955.875599189814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45955.875599189814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45955.875599189814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45955.875599189814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45955.875599189814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45955.875599189814</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252.39488159721805</v>
      </c>
      <c r="H2" s="99">
        <v>45703.474768518521</v>
      </c>
      <c r="I2" s="99" t="str">
        <f>IFERROR(VLOOKUP(D2,DB!A:F,6,0),"")</f>
        <v>SCECO</v>
      </c>
      <c r="J2" s="99"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2.2408769675894291</v>
      </c>
      <c r="H3" s="123">
        <v>45953.546631944446</v>
      </c>
      <c r="I3" s="99" t="str">
        <f>IFERROR(VLOOKUP(D3,DB!A:F,6,0),"")</f>
        <v>SCECO</v>
      </c>
      <c r="J3" s="99" t="str">
        <f>IFERROR(VLOOKUP(D3,DB!A:G,7,0),"")</f>
        <v>Dead</v>
      </c>
      <c r="K3" s="125" t="s">
        <v>39092</v>
      </c>
      <c r="L3" s="121" t="str">
        <f>IFERROR(VLOOKUP(D3,DB!A:I,9,0),"")</f>
        <v>Latis</v>
      </c>
    </row>
    <row r="4" spans="1:16" ht="15" customHeight="1">
      <c r="A4" s="94" t="s">
        <v>39093</v>
      </c>
      <c r="B4" s="94" t="str">
        <f>IFERROR(VLOOKUP(D4,DB!A:K,11,0),"")</f>
        <v>R4</v>
      </c>
      <c r="C4" s="120">
        <v>1</v>
      </c>
      <c r="D4" s="94" t="s">
        <v>36111</v>
      </c>
      <c r="E4" s="98" t="s">
        <v>38998</v>
      </c>
      <c r="F4" s="123">
        <v>45955.738356481481</v>
      </c>
      <c r="G4" s="124">
        <f ca="1">IFERROR(NOW()-F4,"")</f>
        <v>0.1372427083333605</v>
      </c>
      <c r="H4" s="123">
        <v>45955.732800925929</v>
      </c>
      <c r="I4" s="99" t="str">
        <f>IFERROR(VLOOKUP(D4,DB!A:F,6,0),"")</f>
        <v>Generator-SG</v>
      </c>
      <c r="J4" s="99" t="str">
        <f>IFERROR(VLOOKUP(D4,DB!A:G,7,0),"")</f>
        <v>No BB Shifted</v>
      </c>
      <c r="K4" s="125" t="s">
        <v>39094</v>
      </c>
      <c r="L4" s="121" t="str">
        <f>IFERROR(VLOOKUP(D4,DB!A:I,9,0),"")</f>
        <v>Latis</v>
      </c>
    </row>
    <row r="5" spans="1:16" ht="15" customHeight="1">
      <c r="A5" s="119"/>
      <c r="B5" s="119" t="str">
        <f>IFERROR(VLOOKUP(D5,DB!A:K,11,0),"")</f>
        <v/>
      </c>
      <c r="C5" s="120"/>
      <c r="D5" s="121"/>
      <c r="E5" s="98"/>
      <c r="F5" s="123"/>
      <c r="G5" s="124">
        <f ca="1">IFERROR(NOW()-F5,"")</f>
        <v>45955.875599189814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45955.875599189814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45955.875599189814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45955.875599189814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45955.875599189814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45955.875599189814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45955.875599189814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45955.875599189814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45955.875599189814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45955.875599189814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45955.875599189814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45955.875599189814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45955.875599189814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45955.875599189814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45955.875599189814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45955.875599189814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45955.875599189814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45955.875599189814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45955.875599189814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45955.875599189814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45955.875599189814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45955.875599189814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45955.875599189814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45955.875599189814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45955.875599189814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45955.875599189814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45955.875599189814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45955.875599189814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45955.875599189814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45955.875599189814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45955.875599189814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45955.875599189814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45955.875599189814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45955.875599189814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45955.875599189814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45955.875599189814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45955.875599189814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45955.875599189814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45955.875599189814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45955.875599189814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45955.875599189814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45955.875599189814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45955.875599189814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45955.875599189814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45955.875599189814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45955.875599189814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45955.875599189814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45955.875599189814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45955.875599189814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45955.875599189814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45955.875599189814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45955.875599189814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45955.875599189814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45955.875599189814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45955.875599189814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45955.875599189814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45955.875599189814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45955.875599189814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45955.875599189814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45955.875599189814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45955.875599189814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45955.875599189814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45955.875599189814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45955.875599189814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45955.875599189814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45955.875599189814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45955.875599189814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45955.875599189814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45955.875599189814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45955.875599189814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45955.875599189814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45955.875599189814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45955.875599189814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45955.875599189814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45955.875599189814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45955.875599189814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45955.875599189814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45955.875599189814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45955.875599189814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45955.875599189814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45955.875599189814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45955.875599189814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45955.875599189814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45955.875599189814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45955.875599189814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45955.875599189814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45955.875599189814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45955.875599189814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45955.875599189814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45955.875599189814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45955.875599189814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45955.875599189814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45955.875599189814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45955.875599189814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45955.875599189814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45955.875599189814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45955.875599189814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45955.875599189814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45955.875599189814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45955.875599189814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45955.875599189814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45955.875599189814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45955.875599189814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45955.875599189814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45955.875599189814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45955.875599189814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45955.875599189814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45955.875599189814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45955.875599189814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45955.875599189814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45955.875599189814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45955.875599189814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45955.875599189814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45955.875599189814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45955.875599189814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45955.875599189814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45955.875599189814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45955.875599189814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45955.875599189814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45955.875599189814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45955.875599189814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45955.875599189814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45955.875599189814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45955.875599189814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45955.875599189814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45955.875599189814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45955.875599189814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45955.875599189814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45955.875599189814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45955.875599189814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45955.875599189814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45955.875599189814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45955.875599189814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45955.875599189814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45955.875599189814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45955.875599189814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45955.875599189814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45955.875599189814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45955.875599189814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45955.875599189814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45955.875599189814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45955.875599189814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45955.875599189814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45955.875599189814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45955.875599189814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45955.875599189814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45955.875599189814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45955.875599189814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45955.875599189814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45955.875599189814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45955.875599189814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45955.875599189814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45955.875599189814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45955.875599189814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45955.875599189814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45955.875599189814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45955.875599189814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45955.875599189814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45955.875599189814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45955.875599189814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45955.875599189814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45955.875599189814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45955.875599189814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45955.875599189814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45955.875599189814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45955.875599189814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45955.875599189814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45955.875599189814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45955.875599189814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45955.875599189814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45955.875599189814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45955.875599189814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45955.875599189814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45955.875599189814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45955.875599189814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45955.875599189814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45955.875599189814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45955.875599189814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45955.875599189814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45955.875599189814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45955.875599189814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45955.875599189814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45955.875599189814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45955.875599189814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45955.875599189814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45955.875599189814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45955.875599189814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45955.875599189814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45955.875599189814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45955.875599189814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45955.875599189814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45955.875599189814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45955.875599189814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45955.875599189814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45955.875599189814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45955.875599189814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45955.875599189814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45955.875599189814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45955.875599189814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45955.875599189814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45955.875599189814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45955.875599189814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45955.875599189814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45955.875599189814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45955.875599189814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45955.875599189814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45955.875599189814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45955.875599189814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45955.875599189814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45955.875599189814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45955.875599189814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45955.875599189814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45955.875599189814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45955.875599189814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45955.875599189814</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45955.875599189814</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45955.875599189814</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64.043539004625927</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39079</v>
      </c>
      <c r="F3" s="38">
        <v>45926.188877314817</v>
      </c>
      <c r="G3" s="144">
        <f t="shared" ref="G3" ca="1" si="0">IFERROR(NOW()-F3,"")</f>
        <v>29.686721874997602</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39079</v>
      </c>
      <c r="F4" s="153">
        <v>45948.661111111112</v>
      </c>
      <c r="G4" s="154">
        <f ca="1">IFERROR(NOW()-F4,"")</f>
        <v>7.2144878472245182</v>
      </c>
      <c r="H4" s="153">
        <v>45948.661111111112</v>
      </c>
      <c r="I4" s="152" t="str">
        <f>IFERROR(VLOOKUP(D4,DB!A:F,6,0),"")</f>
        <v>SCECO</v>
      </c>
      <c r="J4" s="152" t="str">
        <f>IFERROR(VLOOKUP(D4,DB!A:G,7,0),"")</f>
        <v>Dead</v>
      </c>
      <c r="K4" s="152" t="s">
        <v>39100</v>
      </c>
      <c r="L4" s="152" t="str">
        <f>IFERROR(VLOOKUP(D4,DB!A:I,9,0),"")</f>
        <v>Latis</v>
      </c>
    </row>
    <row r="5" spans="1:13" ht="15">
      <c r="A5" s="152"/>
      <c r="B5" s="152" t="str">
        <f>IFERROR(VLOOKUP(D5,DB!A:K,11,0),"")</f>
        <v/>
      </c>
      <c r="C5" s="152"/>
      <c r="D5" s="152"/>
      <c r="E5" s="152"/>
      <c r="F5" s="153"/>
      <c r="G5" s="154">
        <f ca="1">IFERROR(NOW()-F5,"")</f>
        <v>45955.875598958337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45955.875598958337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45955.875598958337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45955.875598958337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45955.875598958337</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45955.875598958337</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45955.875598958337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45955.875598958337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45955.875598958337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45955.875598958337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45955.875598958337</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45955.875598958337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45955.875598958337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45955.875598958337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45955.875598958337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45955.875598958337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45955.875598958337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45955.875598958337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45955.875598958337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45955.875598958337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45955.875598958337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45955.875598958337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45955.875598958337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45955.875598958337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45955.875598958337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45955.875598958337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45955.875598958337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45955.875598958337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45955.875598958337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45955.875598958337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45955.875598958337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45955.875598958337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45955.875598958337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45955.875598958337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45955.875598958337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45955.875598958337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45955.875598958337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45955.875598958337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45955.875598958337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45955.875598958337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45955.875598958337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45955.875598958337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45955.875598958337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45955.875598958337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45955.875598958337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45955.875598958337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45955.875598958337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45955.875598958337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45955.875598958337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45955.875598958337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45955.875598958337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45955.875598958337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45955.875598958337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45955.875598958337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45955.875598958337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45955.875598958337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45955.875598958337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45955.875598958337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45955.875598958337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45955.875598958337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45955.875598958337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45955.875598958337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45955.875598958337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45955.875598958337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45955.875598958337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45955.875598958337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45955.875598958337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45955.875598958337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45955.875598958337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45955.875598958337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45955.875598958337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45955.875598958337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45955.875598958337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45955.875598958337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45955.875598958337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45955.875598958337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45955.875598958337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45955.875598958337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45955.875598958337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45955.875598958337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45955.875598958337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45955.875598958337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45955.875598958337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45955.875598958337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45955.875598958337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45955.875598958337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45955.875598958337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45955.875598958337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45955.875598958337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45955.875598958337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45955.875598958337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45955.875598958337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45955.875598958337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45955.875598958337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45955.875598958337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45955.875598958337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45955.875598958337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45955.875598958337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45955.875598958337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45955.875598958337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45955.875598958337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45955.875598958337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45955.875598958337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45955.875598958337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45955.875598958337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45955.875598958337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45955.875598958337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45955.875598958337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45955.875598958337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45955.875598958337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45955.875598958337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45955.875598958337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45955.875598958337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45955.875598958337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45955.875598958337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45955.875598958337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45955.875598958337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45955.875598958337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45955.875598958337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45955.875598958337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45955.875598958337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45955.875598958337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45955.875598958337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45955.875598958337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45955.875598958337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45955.875598958337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45955.875598958337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45955.875598958337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45955.875598958337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45955.875598958337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45955.875598958337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45955.875598958337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45955.875598958337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45955.875598958337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45955.875598958337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45955.875598958337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45955.875598958337</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45955.875598958337</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45955.875598958337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45955.875598958337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45955.875598958337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45955.875598958337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45955.875598958337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45955.875598958337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45955.875598958337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45955.875598958337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45955.875598958337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45955.875598958337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45955.875598958337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45955.875598958337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45955.875598958337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45955.875598958337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45955.875598958337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45955.875598958337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45955.875598958337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45955.875598958337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45955.875598958337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45955.875598958337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45955.875598958337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45955.875598958337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45955.875598958337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45955.875598958337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45955.875598958337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45955.875598958337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45955.875598958337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45955.875598958337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45955.875598958337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45955.875598958337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45955.875598958337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45955.875598958337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45955.875598958337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45955.875598958337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45955.875598958337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45955.875598958337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45955.875598958337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45955.875598958337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45955.875598958337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45955.875598958337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45955.875598958337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45955.875598958337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45955.875598958337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45955.875598958337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45955.875598958337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45955.875598958337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45955.875598958337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45955.875598958337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45955.875598958337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45955.875598958337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45955.875598958337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45955.875598958337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45955.875598958337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45955.875598958337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45955.875598958337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45955.875598958337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45955.875598958337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45955.875598958337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45955.875598958337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45955.875598958337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45955.875598958337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45955.875598958337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45955.875598958337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45955.875598958337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45955.875598958337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45955.875598958337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45955.875598958337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45955.875598958337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45955.875598958337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45955.875598958337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45955.875598958337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45955.875598958337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45955.875598958337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45955.875598958337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45955.875598958337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45955.875598958337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45955.875598958337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45955.875598958337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45955.875598958337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45955.875598958337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45955.875598958337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45955.875598958337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45955.875598958337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45955.875598958337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45955.875598958337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45955.875598958337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45955.875598958337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45955.875598958337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45955.875598958337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45955.875598958337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45955.875598958337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45955.875598958337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45955.875598958337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45955.875598958337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45955.875598958337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45955.875598958337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45955.875598958337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45955.875598958337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45955.875598958337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45955.875598958337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45955.875598958337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45955.875598958337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45955.875598958337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45955.875598958337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45955.875598958337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45955.875598958337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45955.875598958337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45955.875598958337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45955.875598958337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45955.875598958337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45955.875598958337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45955.875598958337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45955.875598958337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45955.875598958337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45955.875598958337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45955.875598958337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45955.875598958337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45955.875598958337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45955.875598958337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45955.875598958337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45955.875598958337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45955.875598958337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45955.875598958337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45955.875598958337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45955.875598958337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45955.875598958337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45955.875598958337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45955.875598958337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45955.875598958337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45955.875598958337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45955.875598958337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45955.875598958337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45955.875598958337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45955.875598958337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45955.875598958337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45955.875598958337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45955.875598958337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45955.875598958337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45955.875598958337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45955.875598958337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45955.875598958337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45955.875598958337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45955.875598958337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45955.875598958337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45955.875598958337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45955.875598958337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45955.875598958337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45955.875598958337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45955.875598958337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45955.875598958337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45955.875598958337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45955.875598958337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45955.875598958337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45955.875598958337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45955.875598958337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45955.875598958337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45955.875598958337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45955.875598958337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45955.875598958337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45955.875598958337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45955.875598958337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45955.875598958337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45955.875598958337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45955.875598958337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45955.875598958337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45955.875598958337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45955.875598958337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45955.875598958337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45955.875598958337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45955.875598958337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45955.875598958337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45955.875598958337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45955.875598958337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45955.875598958337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45955.875598958337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45955.875598958337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45955.875598958337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45955.875598958337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45955.875598958337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45955.875598958337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45955.875598958337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45955.875598958337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45955.875598958337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45955.875598958337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45955.875598958337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45955.875598958337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45955.875598958337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45955.875598958337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45955.875598958337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45955.875598958337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45955.875598958337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45955.875598958337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45955.875598958337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45955.875598958337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45955.875598958337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45955.875598958337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45955.875598958337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45955.875598958337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45955.875598958337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45955.875598958337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45955.875598958337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45955.875598958337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45955.875598958337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45955.875598958337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45955.875598958337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45955.875598958337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45955.875598958337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45955.875598958337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45955.875598958337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45955.875598958337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45955.875598958337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45955.875598958337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45955.875598958337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45955.875598958337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45955.875598958337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45955.875598958337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45955.875598958337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45955.875598958337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45955.875598958337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45955.875598958337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45955.875598958337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45955.875598958337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45955.875598958337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45955.875598958337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45955.875598958337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45955.875598958337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45955.875598958337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45955.875598958337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45955.875598958337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45955.875598958337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45955.875598958337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45955.875598958337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45955.875598958337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45955.875598958337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45955.875598958337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45955.875598958337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45955.875598958337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45955.875598958337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45955.875598958337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45955.875598958337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45955.875598958337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45955.875598958337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45955.875598958337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45955.875598958337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45955.875598958337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45955.875598958337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45955.875598958337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45955.875598958337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45955.875598958337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45955.875598958337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45955.875598958337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45955.875598958337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45955.875598958337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45955.875598958337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45955.875598958337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45955.875598958337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45955.875598958337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45955.875598958337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45955.875598958337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45955.875598958337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45955.875598958337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45955.875598958337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45955.875598958337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45955.875598958337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45955.875598958337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45955.875598958337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45955.875598958337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45955.875598958337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45955.875598958337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45955.875598958337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45955.875598958337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45955.875598958337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45955.875598958337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45955.875598958337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45955.875598958337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45955.875598958337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45955.875598958337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45955.875598958337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45955.875598958337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45955.875598958337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45955.875598958337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45955.875598958337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45955.875598958337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45955.875598958337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45955.875598958337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45955.875598958337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45955.875598958337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45955.875598958337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45955.875598958337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45955.875598958337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45955.875598958337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45955.875598958337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45955.875598958337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45955.875598958337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45955.875598958337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45955.875598958337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45955.875598958337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45955.875598958337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45955.875598958337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45955.875598958337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45955.875598958337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45955.875598958337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45955.875598958337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45955.875598958337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45955.875598958337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45955.875598958337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45955.875598958337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45955.875598958337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45955.875598958337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45955.875598958337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45955.875598958337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45955.875598958337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45955.875598958337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45955.875598958337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45955.875598958337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45955.875598958337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45955.875598958337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45955.875598958337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45955.875598958337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45955.875598958337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45955.875598958337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10" ht="15"/>
    <row r="1320"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39101</v>
      </c>
      <c r="B2" s="103" t="str">
        <f>IFERROR(VLOOKUP(D2,DB!A:K,11,0),"")</f>
        <v>R6</v>
      </c>
      <c r="C2" s="105">
        <v>29</v>
      </c>
      <c r="D2" s="103" t="s">
        <v>38934</v>
      </c>
      <c r="E2" s="106" t="s">
        <v>39102</v>
      </c>
      <c r="F2" s="107">
        <v>45955.835868055554</v>
      </c>
      <c r="G2" s="77">
        <f ca="1">IFERROR(NOW()-F2,"-")</f>
        <v>3.9730902783048805E-2</v>
      </c>
      <c r="H2" s="107">
        <v>45955.827615740738</v>
      </c>
      <c r="I2" s="103" t="str">
        <f>IFERROR(VLOOKUP(D2,DB!A:F,6,0),"")</f>
        <v>Generator-DG</v>
      </c>
      <c r="J2" s="102" t="str">
        <f>IFERROR(VLOOKUP(D2,DB!A:G,7,0),"")</f>
        <v>In progress</v>
      </c>
      <c r="K2" s="108" t="s">
        <v>39103</v>
      </c>
      <c r="L2" s="109" t="str">
        <f>IFERROR(VLOOKUP(D2,DB!A:I,9,0),"")</f>
        <v>Latis</v>
      </c>
    </row>
    <row r="3" spans="1:16383" ht="31.5" customHeight="1">
      <c r="A3" s="104"/>
      <c r="B3" s="103" t="str">
        <f>IFERROR(VLOOKUP(D3,DB!A:K,11,0),"")</f>
        <v/>
      </c>
      <c r="C3" s="105"/>
      <c r="D3" s="103"/>
      <c r="E3" s="106"/>
      <c r="F3" s="107"/>
      <c r="G3" s="77">
        <f ca="1">IFERROR(NOW()-F3,"-")</f>
        <v>45955.875598958337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45955.875598958337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45955.875598958337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45955.875598958337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45955.875598958337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45955.875598958337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45955.875598958337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45955.875598958337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45955.875598958337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45955.875598958337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45955.875598958337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45955.875598958337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45955.875598958337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45955.875598958337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45955.875598958337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45955.875598958337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45955.875598958337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45955.875598958337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45955.875598958337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45955.875598958337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45955.875598958337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45955.875598958337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45955.875598958337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45955.875598958337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45955.875598958337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45955.875598958337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45955.875598958337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45955.875598958337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45955.875598958337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45955.875598958337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45955.875598958337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45955.875598958337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45955.875598958337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45955.875598958337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45955.875598958337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45955.875598958337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45955.875598958337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45955.875598958337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45955.875598958337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45955.875598958337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45955.875598958337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45955.875598958337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45955.875598958337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45955.875598958337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45955.875598958337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45955.875598958337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45955.875598958337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45955.875598958337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45955.875598958337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45955.875598958337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45955.875598958337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45955.875598958337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45955.875598958337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45955.875598958337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45955.875598958337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45955.875598958337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45955.875598958337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45955.875598958337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45955.875598958337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45955.875598958337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45955.875598958337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45955.875598958337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45955.875598958337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45955.875598958337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45955.875598958337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45955.875598958337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45955.875598958337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45955.875598958337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45955.875598958337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45955.875598958337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45955.875598958337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45955.875598958337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45955.875598958337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45955.875598958337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45955.875598958337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45955.875598958337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45955.875598958337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45955.875598958337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45955.875598958337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45955.875598958337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45955.875598958337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45955.875598958337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45955.875598958337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45955.875598958337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45955.875598958337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45955.875598958337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45955.875598958337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45955.875598958337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45955.875598958337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45955.875598958337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45955.875598958337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45955.875598958337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45955.875598958337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45955.875598958337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45955.875598958337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45955.875598958337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45955.875598958337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45955.875598958337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45955.875598958337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45955.875598958337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45955.875598958337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45955.875598958337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45955.875598958337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45955.875598958337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45955.875598958337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45955.875598958337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45955.875598958337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45955.875598958337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45955.875598958337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45955.875598958337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45955.875598958337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45955.875598958337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45955.875598958337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45955.875598958337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45955.875598958337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45955.875598958337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45955.875598958337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45955.875598958337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45955.875598958337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45955.875598958337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45955.875598958337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45955.875598958337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45955.875598958337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45955.875598958337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45955.875598958337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45955.875598958337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45955.875598958337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45955.875598958337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45955.875598958337</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45955.875598958337</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45955.875598958337</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45955.875598958337</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45955.875598958337</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2025-10-25T18:02:21Z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