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94" documentId="120_S{2AC9BD13-BADA-5192-A53E-5A8FF88502F6}" xr6:coauthVersionLast="47" xr6:coauthVersionMax="47" xr10:uidLastSave="{B8F3CDFC-07CC-4E89-9AD4-C977BD7D9FC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<sst xmlns="http://schemas.openxmlformats.org/spreadsheetml/2006/main" count="180305" uniqueCount="39137">
  <si>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</si>
  <si>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</si>
  <si>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</si>
  <si>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</si>
  <si>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</si>
  <si>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</si>
  <si>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</si>
  <si>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</si>
  <si>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</si>
  <si>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</si>
  <si>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</si>
  <si>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</si>
  <si>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</si>
  <si>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</si>
  <si>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</si>
  <si>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</si>
  <si>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</si>
  <si>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</si>
  <si>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</si>
  <si>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</si>
  <si>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</si>
  <si>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</si>
  <si>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</si>
  <si>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</si>
  <si>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</si>
  <si>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</si>
  <si>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</si>
  <si>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</si>
  <si>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</si>
  <si>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</si>
  <si>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</si>
  <si>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</si>
  <si>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</si>
  <si>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</si>
  <si>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</si>
  <si>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</si>
  <si>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</si>
  <si>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</si>
  <si>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</si>
  <si>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</si>
  <si>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</si>
  <si>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</si>
  <si>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</si>
  <si>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</si>
  <si>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</si>
  <si>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</si>
  <si>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</si>
  <si>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</si>
  <si>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</si>
  <si>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</si>
  <si>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</si>
  <si>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</si>
  <si>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</si>
  <si>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</si>
  <si>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</si>
  <si>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</si>
  <si>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</si>
  <si>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</si>
  <si>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</si>
  <si>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</si>
  <si>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</si>
  <si>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</si>
  <si>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</si>
  <si>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</si>
  <si>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</si>
  <si>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</si>
  <si>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</si>
  <si>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</si>
  <si>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</si>
  <si>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</si>
  <si>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</si>
  <si>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</si>
  <si>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</si>
  <si>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</si>
  <si>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</si>
  <si>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</si>
  <si>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</si>
  <si>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</si>
  <si>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</si>
  <si>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</si>
  <si>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</si>
  <si>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</si>
  <si>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</si>
  <si>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</si>
  <si>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</si>
  <si>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</si>
  <si>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</si>
  <si>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</si>
  <si>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</si>
  <si>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</si>
  <si>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</si>
  <si>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</si>
  <si>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</si>
  <si>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</si>
  <si>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</si>
  <si>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</si>
  <si>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</si>
  <si>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</si>
  <si>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</si>
  <si>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</si>
  <si>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</si>
  <si>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</si>
  <si>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</si>
  <si>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</si>
  <si>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</si>
  <si>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</si>
  <si>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</si>
  <si>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</si>
  <si>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</si>
  <si>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</si>
  <si>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</si>
  <si>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</si>
  <si>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</si>
  <si>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</si>
  <si>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</si>
  <si>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</si>
  <si>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</si>
  <si>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</si>
  <si>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</si>
  <si>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</si>
  <si>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</si>
  <si>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</si>
  <si>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</si>
  <si>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</si>
  <si>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</si>
  <si>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</si>
  <si>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</si>
  <si>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</si>
  <si>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</si>
  <si>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</si>
  <si>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</si>
  <si>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</si>
  <si>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</si>
  <si>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</si>
  <si>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</si>
  <si>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</si>
  <si>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</si>
  <si>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</si>
  <si>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</si>
  <si>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</si>
  <si>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</si>
  <si>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</si>
  <si>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</si>
  <si>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</si>
  <si>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</si>
  <si>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</si>
  <si>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</si>
  <si>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</si>
  <si>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</si>
  <si>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</si>
  <si>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</si>
  <si>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</si>
  <si>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</si>
  <si>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</si>
  <si>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</si>
  <si>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</si>
  <si>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</si>
  <si>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</si>
  <si>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</si>
  <si>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</si>
  <si>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</si>
  <si>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</si>
  <si>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</si>
  <si>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</si>
  <si>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</si>
  <si>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</si>
  <si>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</si>
  <si>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</si>
  <si>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</si>
  <si>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</si>
  <si>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</si>
  <si>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</si>
  <si>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</si>
  <si>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</si>
  <si>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</si>
  <si>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</si>
  <si>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</si>
  <si>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</si>
  <si>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</si>
  <si>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</si>
  <si>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</si>
  <si>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</si>
  <si>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</si>
  <si>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</si>
  <si>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</si>
  <si>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</si>
  <si>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</si>
  <si>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</si>
  <si>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</si>
  <si>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</si>
  <si>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</si>
  <si>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</si>
  <si>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</si>
  <si>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</si>
  <si>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</si>
  <si>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</si>
  <si>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</si>
  <si>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</si>
  <si>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</si>
  <si>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</si>
  <si>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</si>
  <si>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</si>
  <si>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</si>
  <si>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</si>
  <si>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</si>
  <si>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</si>
  <si>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</si>
  <si>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</si>
  <si>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</si>
  <si>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</si>
  <si>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</si>
  <si>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</si>
  <si>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</si>
  <si>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</si>
  <si>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</si>
  <si>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</si>
  <si>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</si>
  <si>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</si>
  <si>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</si>
  <si>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</si>
  <si>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</si>
  <si>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</si>
  <si>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</si>
  <si>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</si>
  <si>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</si>
  <si>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</si>
  <si>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</si>
  <si>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</si>
  <si>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</si>
  <si>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</si>
  <si>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</si>
  <si>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</si>
  <si>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</si>
  <si>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</si>
  <si>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</si>
  <si>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</si>
  <si>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</si>
  <si>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</si>
  <si>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</si>
  <si>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</si>
  <si>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</si>
  <si>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</si>
  <si>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</si>
  <si>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</si>
  <si>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</si>
  <si>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</si>
  <si>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</si>
  <si>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</si>
  <si>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</si>
  <si>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</si>
  <si>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</si>
  <si>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</si>
  <si>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</si>
  <si>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</si>
  <si>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</si>
  <si>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</si>
  <si>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</si>
  <si>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</si>
  <si>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</si>
  <si>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</si>
  <si>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</si>
  <si>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</si>
  <si>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</si>
  <si>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</si>
  <si>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</si>
  <si>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</si>
  <si>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</si>
  <si>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</si>
  <si>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</si>
  <si>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</si>
  <si>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</si>
  <si>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</si>
  <si>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</si>
  <si>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</si>
  <si>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</si>
  <si>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</si>
  <si>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</si>
  <si>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</si>
  <si>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</si>
  <si>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</si>
  <si>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</si>
  <si>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</si>
  <si>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</si>
  <si>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</si>
  <si>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</si>
  <si>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</si>
  <si>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</si>
  <si>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</si>
  <si>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</si>
  <si>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</si>
  <si>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</si>
  <si>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</si>
  <si>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</si>
  <si>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</si>
  <si>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</si>
  <si>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</si>
  <si>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</si>
  <si>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</si>
  <si>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</si>
  <si>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</si>
  <si>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</si>
  <si>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</si>
  <si>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</si>
  <si>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</si>
  <si>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</si>
  <si>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</si>
  <si>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</si>
  <si>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</si>
  <si>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</si>
  <si>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</si>
  <si>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</si>
  <si>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</si>
  <si>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</si>
  <si>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</si>
  <si>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</si>
  <si>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</si>
  <si>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</si>
  <si>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</si>
  <si>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</si>
  <si>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</si>
  <si>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</si>
  <si>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</si>
  <si>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</si>
  <si>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</si>
  <si>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</si>
  <si>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</si>
  <si>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</si>
  <si>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</si>
  <si>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</si>
  <si>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</si>
  <si>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</si>
  <si>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</si>
  <si>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</si>
  <si>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</si>
  <si>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</si>
  <si>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</si>
  <si>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</si>
  <si>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</si>
  <si>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</si>
  <si>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</si>
  <si>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</si>
  <si>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</si>
  <si>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</si>
  <si>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</si>
  <si>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</si>
  <si>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</si>
  <si>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</si>
  <si>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</si>
  <si>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</si>
  <si>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</si>
  <si>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</si>
  <si>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</si>
  <si>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</si>
  <si>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</si>
  <si>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</si>
  <si>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</si>
  <si>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</si>
  <si>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</si>
  <si>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</si>
  <si>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</si>
  <si>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</si>
  <si>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</si>
  <si>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</si>
  <si>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</si>
  <si>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</si>
  <si>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</si>
  <si>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</si>
  <si>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</si>
  <si>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</si>
  <si>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</si>
  <si>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</si>
  <si>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</si>
  <si>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</si>
  <si>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</si>
  <si>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</si>
  <si>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</si>
  <si>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</si>
  <si>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</si>
  <si>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</si>
  <si>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</si>
  <si>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</si>
  <si>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</si>
  <si>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</si>
  <si>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</si>
  <si>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</si>
  <si>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</si>
  <si>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</si>
  <si>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</si>
  <si>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</si>
  <si>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</si>
  <si>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</si>
  <si>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</si>
  <si>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</si>
  <si>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</si>
  <si>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</si>
  <si>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</si>
  <si>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</si>
  <si>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</si>
  <si>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</si>
  <si>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</si>
  <si>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</si>
  <si>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</si>
  <si>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</si>
  <si>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</si>
  <si>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</si>
  <si>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</si>
  <si>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</si>
  <si>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</si>
  <si>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</si>
  <si>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</si>
  <si>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</si>
  <si>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</si>
  <si>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</si>
  <si>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</si>
  <si>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</si>
  <si>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</si>
  <si>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</si>
  <si>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</si>
  <si>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</si>
  <si>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</si>
  <si>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</si>
  <si>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</si>
  <si>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</si>
  <si>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</si>
  <si>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</si>
  <si>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</si>
  <si>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</si>
  <si>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</si>
  <si>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</si>
  <si>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</si>
  <si>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</si>
  <si>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</si>
  <si>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</si>
  <si>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</si>
  <si>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</si>
  <si>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</si>
  <si>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</si>
  <si>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</si>
  <si>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</si>
  <si>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</si>
  <si>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</si>
  <si>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</si>
  <si>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</si>
  <si>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</si>
  <si>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</si>
  <si>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</si>
  <si>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</si>
  <si>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</si>
  <si>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</si>
  <si>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</si>
  <si>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</si>
  <si>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</si>
  <si>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</si>
  <si>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</si>
  <si>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</si>
  <si>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</si>
  <si>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</si>
  <si>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</si>
  <si>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</si>
  <si>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</si>
  <si>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</si>
  <si>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</si>
  <si>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</si>
  <si>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</si>
  <si>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</si>
  <si>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</si>
  <si>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</si>
  <si>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</si>
  <si>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</si>
  <si>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</si>
  <si>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</si>
  <si>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</si>
  <si>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</si>
  <si>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</si>
  <si>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</si>
  <si>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</si>
  <si>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</si>
  <si>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</si>
  <si>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</si>
  <si>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</si>
  <si>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</si>
  <si>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</si>
  <si>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</si>
  <si>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</si>
  <si>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</si>
  <si>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</si>
  <si>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</si>
  <si>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</si>
  <si>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</si>
  <si>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</si>
  <si>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</si>
  <si>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</si>
  <si>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</si>
  <si>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</si>
  <si>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</si>
  <si>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</si>
  <si>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</si>
  <si>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</si>
  <si>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</si>
  <si>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</si>
  <si>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</si>
  <si>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</si>
  <si>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</si>
  <si>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</si>
  <si>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</si>
  <si>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</si>
  <si>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</si>
  <si>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</si>
  <si>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</si>
  <si>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</si>
  <si>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</si>
  <si>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</si>
  <si>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</si>
  <si>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</si>
  <si>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</si>
  <si>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</si>
  <si>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</si>
  <si>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</si>
  <si>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</si>
  <si>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</si>
  <si>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</si>
  <si>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</si>
  <si>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</si>
  <si>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</si>
  <si>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</si>
  <si>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</si>
  <si>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</si>
  <si>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</si>
  <si>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</si>
  <si>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</si>
  <si>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</si>
  <si>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</si>
  <si>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</si>
  <si>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</si>
  <si>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</si>
  <si>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</si>
  <si>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</si>
  <si>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</si>
  <si>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</si>
  <si>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</si>
  <si>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</si>
  <si>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</si>
  <si>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</si>
  <si>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</si>
  <si>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</si>
  <si>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</si>
  <si>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</si>
  <si>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</si>
  <si>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</si>
  <si>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</si>
  <si>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</si>
  <si>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</si>
  <si>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</si>
  <si>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</si>
  <si>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</si>
  <si>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</si>
  <si>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</si>
  <si>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</si>
  <si>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</si>
  <si>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</si>
  <si>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</si>
  <si>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</si>
  <si>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</si>
  <si>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</si>
  <si>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</si>
  <si>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</si>
  <si>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</si>
  <si>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</si>
  <si>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</si>
  <si>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</si>
  <si>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</si>
  <si>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</si>
  <si>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</si>
  <si>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</si>
  <si>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</si>
  <si>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</si>
  <si>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</si>
  <si>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</si>
  <si>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</si>
  <si>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</si>
  <si>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</si>
  <si>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</si>
  <si>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</si>
  <si>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</si>
  <si>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</si>
  <si>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</si>
  <si>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</si>
  <si>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</si>
  <si>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</si>
  <si>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</si>
  <si>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</si>
  <si>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</si>
  <si>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</si>
  <si>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</si>
  <si>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</si>
  <si>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</si>
  <si>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</si>
  <si>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</si>
  <si>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</si>
  <si>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</si>
  <si>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</si>
  <si>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</si>
  <si>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</si>
  <si>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</si>
  <si>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</si>
  <si>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</si>
  <si>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</si>
  <si>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</si>
  <si>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</si>
  <si>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</si>
  <si>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</si>
  <si>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</si>
  <si>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</si>
  <si>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</si>
  <si>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</si>
  <si>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</si>
  <si>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</si>
  <si>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</si>
  <si>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</si>
  <si>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</si>
  <si>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</si>
  <si>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</si>
  <si>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</si>
  <si>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</si>
  <si>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</si>
  <si>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</si>
  <si>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</si>
  <si>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</si>
  <si>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</si>
  <si>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</si>
  <si>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</si>
  <si>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</si>
  <si>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</si>
  <si>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</si>
  <si>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</si>
  <si>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</si>
  <si>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</si>
  <si>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</si>
  <si>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</si>
  <si>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</si>
  <si>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</si>
  <si>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</si>
  <si>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</si>
  <si>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</si>
  <si>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</si>
  <si>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</si>
  <si>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</si>
  <si>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</si>
  <si>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</si>
  <si>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</si>
  <si>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</si>
  <si>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</si>
  <si>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</si>
  <si>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</si>
  <si>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</si>
  <si>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</si>
  <si>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</si>
  <si>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</si>
  <si>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</si>
  <si>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</si>
  <si>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</si>
  <si>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</si>
  <si>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</si>
  <si>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</si>
  <si>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</si>
  <si>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</si>
  <si>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</si>
  <si>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</si>
  <si>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</si>
  <si>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</si>
  <si>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</si>
  <si>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</si>
  <si>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</si>
  <si>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</si>
  <si>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</si>
  <si>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</si>
  <si>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</si>
  <si>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</si>
  <si>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</si>
  <si>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</si>
  <si>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</si>
  <si>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</si>
  <si>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</si>
  <si>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</si>
  <si>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</si>
  <si>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</si>
  <si>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</si>
  <si>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</si>
  <si>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</si>
  <si>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</si>
  <si>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</si>
  <si>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</si>
  <si>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</si>
  <si>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</si>
  <si>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</si>
  <si>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</si>
  <si>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</si>
  <si>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</si>
  <si>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</si>
  <si>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</si>
  <si>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</si>
  <si>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</si>
  <si>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</si>
  <si>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</si>
  <si>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</si>
  <si>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</si>
  <si>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</si>
  <si>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</si>
  <si>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</si>
  <si>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</si>
  <si>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</si>
  <si>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</si>
  <si>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</si>
  <si>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</si>
  <si>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</si>
  <si>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</si>
  <si>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</si>
  <si>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</si>
  <si>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</si>
  <si>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</si>
  <si>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</si>
  <si>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</si>
  <si>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</si>
  <si>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</si>
  <si>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</si>
  <si>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</si>
  <si>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</si>
  <si>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</si>
  <si>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</si>
  <si>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</si>
  <si>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</si>
  <si>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</si>
  <si>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</si>
  <si>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</si>
  <si>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</si>
  <si>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</si>
  <si>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</si>
  <si>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</si>
  <si>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</si>
  <si>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</si>
  <si>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</si>
  <si>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</si>
  <si>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</si>
  <si>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</si>
  <si>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</si>
  <si>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</si>
  <si>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</si>
  <si>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</si>
  <si>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</si>
  <si>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</si>
  <si>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</si>
  <si>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</si>
  <si>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</si>
  <si>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</si>
  <si>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</si>
  <si>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</si>
  <si>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</si>
  <si>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</si>
  <si>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</si>
  <si>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</si>
  <si>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</si>
  <si>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</si>
  <si>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</si>
  <si>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</si>
  <si>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</si>
  <si>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</si>
  <si>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</si>
  <si>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</si>
  <si>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</si>
  <si>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</si>
  <si>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</si>
  <si>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</si>
  <si>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</si>
  <si>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</si>
  <si>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</si>
  <si>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</si>
  <si>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</si>
  <si>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</si>
  <si>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</si>
  <si>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</si>
  <si>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</si>
  <si>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</si>
  <si>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</si>
  <si>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</si>
  <si>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</si>
  <si>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</si>
  <si>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</si>
  <si>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</si>
  <si>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</si>
  <si>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</si>
  <si>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</si>
  <si>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</si>
  <si>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</si>
  <si>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</si>
  <si>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</si>
  <si>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</si>
  <si>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</si>
  <si>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</si>
  <si>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</si>
  <si>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</si>
  <si>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</si>
  <si>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</si>
  <si>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</si>
  <si>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</si>
  <si>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</si>
  <si>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</si>
  <si>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</si>
  <si>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</si>
  <si>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</si>
  <si>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</si>
  <si>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</si>
  <si>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</si>
  <si>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</si>
  <si>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</si>
  <si>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</si>
  <si>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</si>
  <si>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</si>
  <si>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</si>
  <si>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</si>
  <si>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</si>
  <si>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</si>
  <si>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</si>
  <si>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</si>
  <si>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</si>
  <si>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</si>
  <si>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</si>
  <si>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</si>
  <si>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</si>
  <si>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</si>
  <si>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</si>
  <si>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</si>
  <si>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</si>
  <si>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</si>
  <si>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</si>
  <si>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</si>
  <si>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</si>
  <si>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</si>
  <si>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</si>
  <si>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</si>
  <si>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</si>
  <si>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</si>
  <si>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</si>
  <si>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</si>
  <si>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</si>
  <si>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</si>
  <si>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</si>
  <si>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</si>
  <si>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</si>
  <si>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</si>
  <si>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</si>
  <si>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</si>
  <si>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</si>
  <si>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</si>
  <si>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</si>
  <si>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</si>
  <si>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</si>
  <si>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</si>
  <si>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</si>
  <si>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</si>
  <si>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</si>
  <si>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</si>
  <si>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</si>
  <si>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</si>
  <si>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</si>
  <si>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</si>
  <si>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</si>
  <si>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</si>
  <si>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</si>
  <si>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</si>
  <si>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</si>
  <si>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</si>
  <si>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</si>
  <si>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</si>
  <si>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</si>
  <si>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</si>
  <si>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</si>
  <si>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</si>
  <si>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</si>
  <si>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</si>
  <si>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</si>
  <si>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</si>
  <si>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</si>
  <si>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</si>
  <si>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</si>
  <si>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</si>
  <si>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</si>
  <si>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</si>
  <si>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</si>
  <si>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</si>
  <si>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</si>
  <si>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</si>
  <si>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</si>
  <si>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</si>
  <si>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</si>
  <si>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</si>
  <si>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</si>
  <si>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</si>
  <si>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</si>
  <si>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</si>
  <si>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</si>
  <si>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</si>
  <si>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</si>
  <si>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</si>
  <si>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</si>
  <si>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</si>
  <si>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</si>
  <si>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</si>
  <si>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</si>
  <si>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</si>
  <si>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</si>
  <si>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</si>
  <si>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</si>
  <si>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</si>
  <si>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</si>
  <si>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</si>
  <si>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</si>
  <si>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</si>
  <si>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</si>
  <si>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</si>
  <si>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</si>
  <si>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</si>
  <si>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</si>
  <si>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</si>
  <si>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</si>
  <si>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</si>
  <si>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</si>
  <si>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</si>
  <si>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</si>
  <si>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</si>
  <si>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</si>
  <si>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</si>
  <si>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</si>
  <si>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</si>
  <si>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</si>
  <si>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</si>
  <si>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</si>
  <si>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</si>
  <si>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</si>
  <si>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</si>
  <si>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</si>
  <si>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</si>
  <si>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</si>
  <si>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</si>
  <si>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</si>
  <si>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</si>
  <si>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</si>
  <si>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</si>
  <si>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</si>
  <si>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</si>
  <si>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</si>
  <si>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</si>
  <si>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</si>
  <si>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</si>
  <si>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</si>
  <si>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</si>
  <si>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</si>
  <si>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</si>
  <si>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</si>
  <si>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</si>
  <si>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</si>
  <si>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</si>
  <si>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</si>
  <si>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</si>
  <si>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</si>
  <si>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</si>
  <si>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</si>
  <si>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</si>
  <si>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</si>
  <si>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</si>
  <si>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</si>
  <si>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</si>
  <si>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</si>
  <si>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</si>
  <si>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</si>
  <si>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</si>
  <si>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</si>
  <si>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</si>
  <si>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</si>
  <si>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</si>
  <si>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</si>
  <si>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</si>
  <si>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</si>
  <si>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</si>
  <si>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</si>
  <si>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</si>
  <si>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</si>
  <si>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</si>
  <si>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</si>
  <si>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</si>
  <si>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</si>
  <si>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</si>
  <si>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</si>
  <si>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</si>
  <si>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</si>
  <si>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</si>
  <si>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</si>
  <si>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</si>
  <si>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</si>
  <si>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</si>
  <si>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</si>
  <si>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</si>
  <si>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</si>
  <si>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</si>
  <si>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</si>
  <si>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</si>
  <si>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</si>
  <si>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</si>
  <si>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</si>
  <si>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</si>
  <si>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</si>
  <si>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</si>
  <si>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</si>
  <si>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</si>
  <si>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</si>
  <si>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</si>
  <si>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</si>
  <si>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</si>
  <si>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</si>
  <si>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</si>
  <si>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</si>
  <si>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</si>
  <si>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</si>
  <si>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</si>
  <si>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</si>
  <si>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</si>
  <si>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</si>
  <si>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</si>
  <si>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</si>
  <si>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</si>
  <si>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</si>
  <si>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</si>
  <si>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</si>
  <si>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</si>
  <si>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</si>
  <si>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</si>
  <si>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</si>
  <si>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</si>
  <si>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</si>
  <si>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</si>
  <si>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</si>
  <si>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</si>
  <si>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</si>
  <si>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</si>
  <si>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</si>
  <si>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</si>
  <si>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</si>
  <si>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</si>
  <si>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</si>
  <si>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</si>
  <si>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</si>
  <si>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</si>
  <si>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</si>
  <si>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</si>
  <si>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</si>
  <si>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</si>
  <si>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</si>
  <si>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</si>
  <si>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</si>
  <si>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</si>
  <si>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</si>
  <si>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</si>
  <si>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</si>
  <si>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</si>
  <si>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</si>
  <si>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</si>
  <si>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</si>
  <si>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</si>
  <si>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</si>
  <si>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</si>
  <si>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</si>
  <si>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</si>
  <si>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</si>
  <si>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</si>
  <si>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</si>
  <si>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</si>
  <si>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</si>
  <si>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</si>
  <si>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</si>
  <si>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</si>
  <si>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</si>
  <si>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</si>
  <si>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</si>
  <si>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</si>
  <si>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</si>
  <si>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</si>
  <si>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</si>
  <si>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</si>
  <si>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</si>
  <si>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</si>
  <si>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</si>
  <si>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</si>
  <si>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</si>
  <si>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</si>
  <si>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</si>
  <si>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</si>
  <si>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</si>
  <si>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</si>
  <si>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</si>
  <si>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</si>
  <si>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</si>
  <si>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</si>
  <si>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</si>
  <si>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</si>
  <si>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</si>
  <si>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</si>
  <si>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</si>
  <si>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</si>
  <si>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</si>
  <si>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</si>
  <si>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</si>
  <si>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</si>
  <si>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</si>
  <si>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</si>
  <si>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</si>
  <si>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</si>
  <si>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</si>
  <si>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</si>
  <si>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</si>
  <si>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</si>
  <si>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</si>
  <si>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</si>
  <si>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</si>
  <si>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</si>
  <si>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</si>
  <si>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</si>
  <si>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</si>
  <si>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</si>
  <si>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</si>
  <si>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</si>
  <si>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</si>
  <si>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</si>
  <si>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</si>
  <si>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</si>
  <si>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</si>
  <si>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</si>
  <si>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</si>
  <si>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</si>
  <si>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</si>
  <si>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</si>
  <si>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</si>
  <si>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</si>
  <si>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</si>
  <si>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</si>
  <si>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</si>
  <si>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</si>
  <si>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</si>
  <si>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</si>
  <si>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</si>
  <si>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</si>
  <si>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</si>
  <si>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</si>
  <si>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</si>
  <si>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</si>
  <si>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</si>
  <si>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</si>
  <si>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</si>
  <si>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</si>
  <si>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</si>
  <si>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</si>
  <si>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</si>
  <si>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</si>
  <si>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</si>
  <si>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</si>
  <si>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</si>
  <si>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</si>
  <si>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</si>
  <si>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</si>
  <si>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</si>
  <si>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</si>
  <si>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</si>
  <si>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</si>
  <si>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</si>
  <si>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</si>
  <si>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</si>
  <si>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</si>
  <si>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</si>
  <si>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</si>
  <si>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</si>
  <si>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</si>
  <si>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</si>
  <si>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</si>
  <si>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</si>
  <si>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</si>
  <si>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</si>
  <si>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</si>
  <si>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</si>
  <si>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</si>
  <si>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</si>
  <si>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</si>
  <si>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</si>
  <si>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</si>
  <si>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</si>
  <si>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</si>
  <si>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</si>
  <si>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</si>
  <si>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</si>
  <si>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</si>
  <si>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</si>
  <si>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</si>
  <si>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</si>
  <si>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</si>
  <si>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</si>
  <si>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</si>
  <si>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</si>
  <si>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</si>
  <si>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</si>
  <si>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</si>
  <si>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</si>
  <si>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</si>
  <si>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</si>
  <si>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</si>
  <si>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</si>
  <si>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</si>
  <si>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</si>
  <si>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</si>
  <si>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</si>
  <si>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</si>
  <si>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</si>
  <si>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</si>
  <si>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</si>
  <si>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</si>
  <si>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</si>
  <si>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</si>
  <si>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</si>
  <si>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</si>
  <si>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</si>
  <si>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</si>
  <si>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</si>
  <si>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</si>
  <si>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</si>
  <si>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</si>
  <si>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</si>
  <si>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</si>
  <si>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</si>
  <si>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</si>
  <si>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</si>
  <si>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</si>
  <si>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</si>
  <si>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</si>
  <si>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</si>
  <si>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</si>
  <si>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</si>
  <si>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</si>
  <si>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</si>
  <si>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</si>
  <si>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</si>
  <si>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</si>
  <si>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</si>
  <si>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</si>
  <si>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</si>
  <si>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</si>
  <si>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</si>
  <si>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</si>
  <si>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</si>
  <si>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</si>
  <si>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</si>
  <si>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</si>
  <si>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</si>
  <si>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</si>
  <si>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</si>
  <si>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</si>
  <si>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</si>
  <si>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</si>
  <si>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</si>
  <si>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</si>
  <si>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</si>
  <si>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</si>
  <si>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</si>
  <si>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</si>
  <si>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</si>
  <si>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</si>
  <si>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</si>
  <si>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</si>
  <si>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</si>
  <si>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</si>
  <si>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</si>
  <si>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</si>
  <si>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</si>
  <si>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</si>
  <si>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</si>
  <si>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</si>
  <si>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</si>
  <si>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</si>
  <si>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</si>
  <si>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</si>
  <si>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</si>
  <si>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</si>
  <si>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</si>
  <si>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</si>
  <si>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</si>
  <si>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</si>
  <si>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</si>
  <si>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</si>
  <si>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</si>
  <si>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</si>
  <si>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</si>
  <si>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</si>
  <si>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</si>
  <si>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</si>
  <si>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</si>
  <si>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</si>
  <si>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</si>
  <si>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</si>
  <si>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</si>
  <si>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</si>
  <si>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</si>
  <si>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</si>
  <si>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</si>
  <si>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</si>
  <si>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</si>
  <si>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</si>
  <si>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</si>
  <si>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</si>
  <si>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</si>
  <si>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</si>
  <si>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</si>
  <si>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</si>
  <si>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</si>
  <si>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</si>
  <si>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</si>
  <si>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</si>
  <si>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</si>
  <si>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</si>
  <si>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</si>
  <si>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</si>
  <si>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</si>
  <si>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</si>
  <si>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</si>
  <si>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</si>
  <si>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</si>
  <si>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</si>
  <si>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</si>
  <si>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</si>
  <si>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</si>
  <si>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</si>
  <si>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</si>
  <si>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</si>
  <si>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</si>
  <si>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</si>
  <si>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</si>
  <si>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</si>
  <si>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</si>
  <si>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</si>
  <si>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</si>
  <si>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</si>
  <si>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</si>
  <si>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</si>
  <si>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</si>
  <si>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</si>
  <si>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</si>
  <si>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</si>
  <si>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</si>
  <si>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</si>
  <si>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</si>
  <si>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</si>
  <si>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</si>
  <si>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</si>
  <si>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</si>
  <si>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</si>
  <si>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</si>
  <si>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</si>
  <si>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</si>
  <si>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</si>
  <si>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</si>
  <si>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</si>
  <si>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</si>
  <si>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</si>
  <si>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</si>
  <si>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</si>
  <si>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</si>
  <si>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</si>
  <si>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</si>
  <si>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</si>
  <si>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</si>
  <si>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</si>
  <si>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</si>
  <si>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</si>
  <si>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</si>
  <si>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</si>
  <si>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</si>
  <si>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</si>
  <si>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</si>
  <si>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</si>
  <si>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</si>
  <si>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</si>
  <si>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</si>
  <si>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</si>
  <si>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</si>
  <si>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</si>
  <si>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</si>
  <si>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</si>
  <si>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</si>
  <si>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</si>
  <si>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</si>
  <si>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</si>
  <si>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</si>
  <si>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</si>
  <si>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</si>
  <si>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</si>
  <si>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</si>
  <si>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</si>
  <si>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</si>
  <si>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</si>
  <si>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</si>
  <si>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</si>
  <si>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</si>
  <si>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</si>
  <si>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</si>
  <si>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</si>
  <si>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</si>
  <si>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</si>
  <si>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</si>
  <si>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</si>
  <si>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</si>
  <si>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</si>
  <si>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</si>
  <si>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</si>
  <si>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</si>
  <si>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</si>
  <si>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</si>
  <si>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</si>
  <si>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</si>
  <si>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</si>
  <si>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</si>
  <si>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</si>
  <si>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</si>
  <si>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</si>
  <si>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</si>
  <si>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</si>
  <si>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</si>
  <si>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</si>
  <si>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</si>
  <si>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</si>
  <si>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</si>
  <si>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</si>
  <si>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</si>
  <si>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</si>
  <si>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</si>
  <si>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</si>
  <si>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</si>
  <si>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</si>
  <si>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</si>
  <si>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</si>
  <si>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</si>
  <si>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</si>
  <si>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</si>
  <si>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</si>
  <si>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</si>
  <si>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</si>
  <si>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</si>
  <si>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</si>
  <si>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</si>
  <si>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</si>
  <si>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</si>
  <si>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</si>
  <si>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</si>
  <si>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</si>
  <si>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</si>
  <si>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</si>
  <si>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</si>
  <si>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</si>
  <si>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</si>
  <si>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</si>
  <si>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</si>
  <si>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</si>
  <si>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</si>
  <si>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</si>
  <si>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</si>
  <si>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</si>
  <si>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</si>
  <si>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</si>
  <si>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</si>
  <si>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</si>
  <si>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</si>
  <si>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</si>
  <si>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</si>
  <si>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</si>
  <si>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</si>
  <si>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</si>
  <si>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</si>
  <si>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</si>
  <si>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</si>
  <si>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</si>
  <si>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</si>
  <si>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</si>
  <si>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</si>
  <si>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</si>
  <si>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</si>
  <si>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</si>
  <si>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</si>
  <si>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</si>
  <si>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</si>
  <si>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</si>
  <si>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</si>
  <si>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</si>
  <si>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</si>
  <si>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</si>
  <si>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</si>
  <si>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</si>
  <si>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</si>
  <si>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</si>
  <si>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</si>
  <si>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</si>
  <si>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</si>
  <si>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</si>
  <si>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</si>
  <si>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</si>
  <si>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</si>
  <si>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</si>
  <si>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</si>
  <si>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</si>
  <si>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</si>
  <si>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</si>
  <si>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</si>
  <si>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</si>
  <si>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</si>
  <si>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</si>
  <si>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</si>
  <si>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</si>
  <si>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</si>
  <si>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</si>
  <si>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</si>
  <si>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</si>
  <si>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</si>
  <si>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</si>
  <si>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</si>
  <si>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</si>
  <si>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</si>
  <si>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</si>
  <si>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</si>
  <si>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</si>
  <si>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</si>
  <si>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</si>
  <si>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</si>
  <si>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</si>
  <si>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</si>
  <si>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</si>
  <si>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</si>
  <si>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</si>
  <si>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</si>
  <si>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</si>
  <si>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</si>
  <si>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</si>
  <si>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</si>
  <si>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</si>
  <si>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</si>
  <si>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</si>
  <si>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</si>
  <si>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</si>
  <si>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</si>
  <si>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</si>
  <si>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</si>
  <si>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</si>
  <si>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</si>
  <si>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</si>
  <si>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</si>
  <si>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</si>
  <si>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</si>
  <si>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</si>
  <si>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</si>
  <si>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</si>
  <si>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</si>
  <si>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</si>
  <si>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</si>
  <si>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</si>
  <si>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</si>
  <si>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</si>
  <si>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</si>
  <si>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</si>
  <si>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</si>
  <si>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</si>
  <si>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</si>
  <si>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</si>
  <si>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</si>
  <si>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</si>
  <si>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</si>
  <si>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</si>
  <si>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</si>
  <si>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</si>
  <si>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</si>
  <si>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</si>
  <si>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</si>
  <si>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</si>
  <si>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</si>
  <si>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</si>
  <si>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</si>
  <si>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</si>
  <si>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</si>
  <si>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</si>
  <si>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</si>
  <si>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</si>
  <si>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</si>
  <si>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</si>
  <si>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</si>
  <si>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</si>
  <si>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</si>
  <si>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</si>
  <si>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</si>
  <si>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</si>
  <si>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</si>
  <si>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</si>
  <si>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</si>
  <si>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</si>
  <si>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</si>
  <si>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</si>
  <si>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</si>
  <si>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</si>
  <si>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</si>
  <si>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</si>
  <si>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</si>
  <si>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</si>
  <si>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</si>
  <si>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</si>
  <si>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</si>
  <si>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</si>
  <si>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</si>
  <si>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</si>
  <si>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</si>
  <si>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</si>
  <si>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</si>
  <si>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</si>
  <si>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</si>
  <si>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</si>
  <si>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</si>
  <si>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</si>
  <si>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</si>
  <si>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</si>
  <si>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</si>
  <si>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</si>
  <si>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</si>
  <si>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</si>
  <si>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</si>
  <si>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</si>
  <si>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</si>
  <si>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</si>
  <si>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</si>
  <si>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</si>
  <si>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</si>
  <si>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</si>
  <si>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</si>
  <si>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</si>
  <si>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</si>
  <si>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</si>
  <si>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</si>
  <si>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</si>
  <si>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</si>
  <si>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</si>
  <si>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</si>
  <si>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</si>
  <si>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</si>
  <si>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</si>
  <si>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</si>
  <si>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</si>
  <si>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</si>
  <si>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</si>
  <si>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</si>
  <si>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</si>
  <si>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</si>
  <si>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</si>
  <si>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</si>
  <si>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</si>
  <si>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</si>
  <si>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</si>
  <si>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</si>
  <si>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</si>
  <si>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</si>
  <si>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</si>
  <si>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</si>
  <si>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</si>
  <si>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</si>
  <si>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</si>
  <si>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</si>
  <si>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</si>
  <si>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</si>
  <si>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</si>
  <si>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</si>
  <si>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</si>
  <si>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</si>
  <si>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</si>
  <si>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</si>
  <si>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</si>
  <si>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</si>
  <si>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</si>
  <si>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</si>
  <si>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</si>
  <si>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</si>
  <si>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</si>
  <si>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</si>
  <si>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</si>
  <si>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</si>
  <si>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</si>
  <si>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</si>
  <si>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</si>
  <si>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</si>
  <si>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</si>
  <si>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</si>
  <si>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</si>
  <si>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</si>
  <si>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</si>
  <si>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</si>
  <si>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</si>
  <si>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</si>
  <si>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</si>
  <si>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</si>
  <si>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</si>
  <si>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</si>
  <si>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</si>
  <si>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</si>
  <si>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</si>
  <si>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</si>
  <si>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</si>
  <si>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</si>
  <si>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</si>
  <si>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</si>
  <si>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</si>
  <si>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</si>
  <si>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</si>
  <si>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</si>
  <si>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</si>
  <si>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</si>
  <si>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</si>
  <si>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</si>
  <si>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</si>
  <si>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</si>
  <si>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</si>
  <si>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</si>
  <si>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</si>
  <si>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</si>
  <si>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</si>
  <si>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</si>
  <si>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</si>
  <si>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</si>
  <si>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</si>
  <si>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</si>
  <si>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</si>
  <si>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</si>
  <si>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</si>
  <si>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</si>
  <si>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</si>
  <si>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</si>
  <si>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</si>
  <si>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</si>
  <si>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</si>
  <si>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</si>
  <si>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</si>
  <si>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</si>
  <si>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</si>
  <si>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</si>
  <si>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</si>
  <si>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</si>
  <si>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</si>
  <si>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</si>
  <si>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</si>
  <si>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</si>
  <si>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</si>
  <si>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</si>
  <si>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</si>
  <si>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</si>
  <si>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</si>
  <si>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</si>
  <si>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</si>
  <si>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</si>
  <si>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</si>
  <si>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</si>
  <si>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</si>
  <si>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</si>
  <si>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</si>
  <si>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</si>
  <si>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</si>
  <si>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</si>
  <si>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</si>
  <si>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</si>
  <si>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</si>
  <si>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</si>
  <si>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</si>
  <si>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</si>
  <si>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</si>
  <si>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</si>
  <si>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</si>
  <si>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</si>
  <si>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</si>
  <si>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</si>
  <si>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</si>
  <si>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</si>
  <si>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</si>
  <si>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</si>
  <si>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</si>
  <si>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</si>
  <si>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</si>
  <si>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</si>
  <si>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</si>
  <si>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</si>
  <si>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</si>
  <si>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</si>
  <si>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</si>
  <si>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</si>
  <si>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</si>
  <si>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</si>
  <si>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</si>
  <si>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</si>
  <si>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</si>
  <si>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</si>
  <si>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</si>
  <si>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</si>
  <si>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</si>
  <si>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</si>
  <si>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</si>
  <si>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</si>
  <si>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</si>
  <si>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</si>
  <si>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</si>
  <si>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</si>
  <si>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</si>
  <si>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</si>
  <si>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</si>
  <si>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</si>
  <si>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</si>
  <si>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</si>
  <si>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</si>
  <si>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</si>
  <si>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</si>
  <si>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</si>
  <si>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</si>
  <si>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</si>
  <si>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</si>
  <si>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</si>
  <si>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</si>
  <si>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</si>
  <si>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</si>
  <si>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</si>
  <si>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</si>
  <si>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</si>
  <si>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</si>
  <si>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</si>
  <si>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</si>
  <si>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</si>
  <si>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</si>
  <si>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</si>
  <si>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</si>
  <si>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</si>
  <si>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</si>
  <si>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</si>
  <si>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</si>
  <si>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</si>
  <si>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</si>
  <si>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</si>
  <si>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</si>
  <si>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</si>
  <si>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</si>
  <si>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</si>
  <si>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</si>
  <si>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</si>
  <si>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</si>
  <si>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</si>
  <si>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</si>
  <si>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</si>
  <si>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</si>
  <si>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</si>
  <si>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</si>
  <si>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</si>
  <si>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</si>
  <si>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</si>
  <si>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</si>
  <si>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</si>
  <si>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</si>
  <si>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</si>
  <si>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</si>
  <si>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</si>
  <si>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</si>
  <si>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</si>
  <si>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</si>
  <si>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</si>
  <si>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</si>
  <si>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</si>
  <si>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</si>
  <si>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</si>
  <si>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</si>
  <si>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</si>
  <si>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</si>
  <si>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</si>
  <si>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</si>
  <si>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</si>
  <si>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</si>
  <si>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</si>
  <si>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</si>
  <si>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</si>
  <si>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</si>
  <si>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</si>
  <si>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</si>
  <si>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</si>
  <si>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</si>
  <si>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</si>
  <si>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</si>
  <si>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</si>
  <si>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</si>
  <si>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</si>
  <si>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</si>
  <si>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</si>
  <si>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</si>
  <si>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</si>
  <si>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</si>
  <si>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</si>
  <si>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</si>
  <si>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</si>
  <si>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</si>
  <si>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</si>
  <si>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</si>
  <si>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</si>
  <si>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</si>
  <si>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</si>
  <si>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</si>
  <si>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</si>
  <si>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</si>
  <si>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</si>
  <si>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</si>
  <si>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</si>
  <si>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</si>
  <si>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</si>
  <si>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</si>
  <si>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</si>
  <si>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</si>
  <si>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</si>
  <si>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</si>
  <si>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</si>
  <si>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</si>
  <si>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</si>
  <si>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</si>
  <si>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</si>
  <si>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</si>
  <si>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</si>
  <si>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</si>
  <si>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</si>
  <si>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</si>
  <si>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</si>
  <si>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</si>
  <si>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</si>
  <si>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</si>
  <si>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</si>
  <si>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</si>
  <si>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</si>
  <si>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</si>
  <si>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</si>
  <si>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</si>
  <si>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</si>
  <si>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</si>
  <si>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</si>
  <si>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</si>
  <si>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</si>
  <si>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</si>
  <si>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</si>
  <si>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</si>
  <si>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</si>
  <si>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</si>
  <si>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</si>
  <si>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</si>
  <si>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</si>
  <si>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</si>
  <si>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</si>
  <si>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</si>
  <si>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</si>
  <si>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</si>
  <si>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</si>
  <si>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</si>
  <si>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</si>
  <si>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</si>
  <si>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</si>
  <si>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</si>
  <si>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</si>
  <si>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</si>
  <si>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</si>
  <si>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</si>
  <si>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</si>
  <si>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</si>
  <si>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</si>
  <si>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</si>
  <si>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</si>
  <si>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</si>
  <si>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</si>
  <si>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</si>
  <si>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</si>
  <si>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</si>
  <si>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</si>
  <si>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</si>
  <si>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</si>
  <si>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</si>
  <si>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</si>
  <si>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</si>
  <si>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</si>
  <si>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</si>
  <si>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</si>
  <si>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</si>
  <si>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</si>
  <si>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</si>
  <si>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</si>
  <si>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</si>
  <si>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</si>
  <si>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</si>
  <si>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</si>
  <si>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</si>
  <si>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</si>
  <si>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</si>
  <si>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</si>
  <si>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</si>
  <si>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</si>
  <si>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</si>
  <si>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</si>
  <si>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</si>
  <si>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</si>
  <si>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</si>
  <si>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</si>
  <si>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</si>
  <si>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</si>
  <si>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</si>
  <si>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</si>
  <si>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</si>
  <si>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</si>
  <si>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</si>
  <si>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</si>
  <si>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</si>
  <si>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</si>
  <si>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</si>
  <si>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</si>
  <si>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</si>
  <si>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</si>
  <si>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</si>
  <si>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</si>
  <si>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</si>
  <si>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</si>
  <si>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</si>
  <si>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</si>
  <si>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</si>
  <si>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</si>
  <si>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</si>
  <si>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</si>
  <si>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</si>
  <si>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</si>
  <si>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</si>
  <si>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</si>
  <si>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</si>
  <si>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</si>
  <si>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</si>
  <si>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</si>
  <si>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</si>
  <si>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</si>
  <si>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</si>
  <si>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</si>
  <si>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</si>
  <si>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</si>
  <si>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</si>
  <si>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</si>
  <si>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</si>
  <si>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</si>
  <si>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</si>
  <si>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</si>
  <si>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</si>
  <si>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</si>
  <si>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</si>
  <si>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</si>
  <si>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</si>
  <si>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</si>
  <si>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</si>
  <si>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</si>
  <si>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</si>
  <si>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</si>
  <si>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</si>
  <si>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</si>
  <si>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</si>
  <si>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</si>
  <si>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</si>
  <si>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</si>
  <si>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</si>
  <si>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</si>
  <si>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</si>
  <si>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</si>
  <si>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</si>
  <si>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</si>
  <si>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</si>
  <si>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</si>
  <si>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</si>
  <si>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</si>
  <si>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</si>
  <si>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</si>
  <si>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</si>
  <si>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</si>
  <si>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</si>
  <si>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</si>
  <si>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</si>
  <si>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</si>
  <si>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</si>
  <si>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</si>
  <si>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</si>
  <si>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</si>
  <si>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</si>
  <si>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</si>
  <si>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</si>
  <si>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</si>
  <si>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</si>
  <si>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</si>
  <si>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</si>
  <si>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</si>
  <si>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</si>
  <si>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</si>
  <si>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</si>
  <si>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</si>
  <si>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</si>
  <si>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</si>
  <si>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</si>
  <si>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</si>
  <si>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</si>
  <si>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</si>
  <si>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</si>
  <si>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</si>
  <si>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</si>
  <si>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</si>
  <si>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</si>
  <si>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</si>
  <si>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</si>
  <si>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</si>
  <si>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</si>
  <si>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</si>
  <si>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</si>
  <si>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</si>
  <si>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</si>
  <si>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</si>
  <si>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</si>
  <si>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</si>
  <si>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</si>
  <si>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</si>
  <si>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</si>
  <si>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</si>
  <si>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</si>
  <si>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</si>
  <si>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</si>
  <si>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</si>
  <si>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</si>
  <si>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</si>
  <si>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</si>
  <si>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</si>
  <si>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</si>
  <si>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</si>
  <si>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</si>
  <si>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</si>
  <si>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</si>
  <si>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</si>
  <si>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</si>
  <si>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</si>
  <si>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</si>
  <si>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</si>
  <si>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</si>
  <si>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</si>
  <si>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</si>
  <si>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</si>
  <si>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</si>
  <si>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</si>
  <si>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</si>
  <si>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</si>
  <si>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</si>
  <si>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</si>
  <si>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</si>
  <si>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</si>
  <si>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</si>
  <si>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</si>
  <si>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</si>
  <si>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</si>
  <si>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</si>
  <si>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</si>
  <si>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</si>
  <si>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</si>
  <si>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</si>
  <si>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</si>
  <si>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</si>
  <si>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</si>
  <si>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</si>
  <si>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</si>
  <si>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</si>
  <si>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</si>
  <si>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</si>
  <si>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</si>
  <si>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</si>
  <si>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</si>
  <si>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</si>
  <si>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</si>
  <si>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</si>
  <si>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</si>
  <si>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</si>
  <si>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</si>
  <si>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</si>
  <si>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</si>
  <si>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</si>
  <si>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</si>
  <si>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</si>
  <si>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</si>
  <si>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</si>
  <si>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</si>
  <si>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</si>
  <si>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</si>
  <si>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</si>
  <si>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</si>
  <si>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</si>
  <si>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</si>
  <si>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</si>
  <si>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</si>
  <si>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</si>
  <si>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</si>
  <si>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</si>
  <si>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</si>
  <si>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</si>
  <si>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</si>
  <si>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</si>
  <si>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</si>
  <si>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</si>
  <si>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</si>
  <si>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</si>
  <si>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</si>
  <si>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</si>
  <si>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</si>
  <si>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</si>
  <si>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</si>
  <si>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</si>
  <si>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</si>
  <si>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</si>
  <si>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</si>
  <si>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</si>
  <si>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</si>
  <si>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</si>
  <si>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</si>
  <si>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</si>
  <si>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</si>
  <si>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</si>
  <si>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</si>
  <si>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</si>
  <si>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</si>
  <si>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</si>
  <si>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</si>
  <si>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</si>
  <si>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</si>
  <si>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</si>
  <si>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</si>
  <si>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</si>
  <si>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</si>
  <si>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</si>
  <si>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</si>
  <si>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</si>
  <si>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</si>
  <si>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</si>
  <si>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</si>
  <si>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</si>
  <si>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</si>
  <si>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</si>
  <si>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</si>
  <si>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</si>
  <si>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</si>
  <si>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</si>
  <si>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</si>
  <si>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</si>
  <si>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</si>
  <si>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</si>
  <si>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</si>
  <si>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</si>
  <si>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</si>
  <si>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</si>
  <si>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</si>
  <si>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</si>
  <si>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</si>
  <si>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</si>
  <si>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</si>
  <si>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</si>
  <si>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</si>
  <si>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</si>
  <si>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</si>
  <si>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</si>
  <si>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</si>
  <si>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</si>
  <si>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</si>
  <si>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</si>
  <si>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</si>
  <si>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</si>
  <si>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</si>
  <si>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</si>
  <si>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</si>
  <si>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</si>
  <si>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</si>
  <si>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</si>
  <si>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</si>
  <si>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</si>
  <si>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</si>
  <si>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</si>
  <si>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</si>
  <si>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</si>
  <si>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</si>
  <si>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</si>
  <si>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</si>
  <si>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</si>
  <si>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</si>
  <si>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</si>
  <si>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</si>
  <si>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</si>
  <si>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</si>
  <si>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</si>
  <si>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</si>
  <si>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</si>
  <si>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</si>
  <si>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</si>
  <si>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</si>
  <si>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</si>
  <si>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</si>
  <si>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</si>
  <si>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</si>
  <si>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</si>
  <si>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</si>
  <si>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</si>
  <si>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</si>
  <si>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</si>
  <si>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</si>
  <si>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</si>
  <si>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</si>
  <si>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</si>
  <si>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</si>
  <si>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</si>
  <si>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</si>
  <si>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</si>
  <si>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</si>
  <si>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</si>
  <si>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</si>
  <si>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</si>
  <si>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</si>
  <si>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</si>
  <si>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</si>
  <si>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</si>
  <si>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</si>
  <si>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</si>
  <si>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</si>
  <si>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</si>
  <si>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</si>
  <si>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</si>
  <si>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</si>
  <si>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</si>
  <si>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</si>
  <si>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</si>
  <si>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</si>
  <si>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</si>
  <si>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</si>
  <si>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</si>
  <si>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</si>
  <si>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</si>
  <si>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</si>
  <si>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</si>
  <si>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</si>
  <si>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</si>
  <si>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</si>
  <si>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</si>
  <si>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</si>
  <si>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</si>
  <si>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</si>
  <si>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</si>
  <si>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</si>
  <si>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</si>
  <si>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</si>
  <si>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</si>
  <si>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</si>
  <si>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</si>
  <si>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</si>
  <si>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</si>
  <si>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</si>
  <si>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</si>
  <si>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</si>
  <si>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</si>
  <si>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</si>
  <si>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</si>
  <si>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</si>
  <si>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</si>
  <si>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</si>
  <si>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</si>
  <si>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</si>
  <si>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</si>
  <si>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</si>
  <si>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</si>
  <si>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</si>
  <si>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</si>
  <si>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</si>
  <si>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</si>
  <si>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</si>
  <si>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</si>
  <si>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</si>
  <si>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</si>
  <si>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</si>
  <si>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</si>
  <si>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</si>
  <si>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</si>
  <si>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</si>
  <si>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</si>
  <si>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</si>
  <si>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</si>
  <si>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</si>
  <si>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</si>
  <si>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</si>
  <si>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</si>
  <si>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</si>
  <si>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</si>
  <si>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</si>
  <si>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</si>
  <si>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</si>
  <si>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</si>
  <si>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</si>
  <si>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</si>
  <si>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</si>
  <si>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</si>
  <si>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</si>
  <si>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</si>
  <si>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</si>
  <si>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</si>
  <si>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</si>
  <si>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</si>
  <si>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</si>
  <si>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</si>
  <si>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</si>
  <si>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</si>
  <si>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</si>
  <si>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</si>
  <si>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</si>
  <si>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</si>
  <si>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</si>
  <si>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</si>
  <si>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</si>
  <si>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</si>
  <si>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</si>
  <si>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</si>
  <si>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</si>
  <si>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</si>
  <si>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</si>
  <si>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</si>
  <si>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</si>
  <si>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</si>
  <si>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</si>
  <si>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</si>
  <si>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</si>
  <si>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</si>
  <si>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</si>
  <si>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</si>
  <si>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</si>
  <si>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</si>
  <si>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</si>
  <si>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</si>
  <si>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</si>
  <si>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</si>
  <si>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</si>
  <si>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</si>
  <si>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</si>
  <si>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</si>
  <si>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</si>
  <si>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</si>
  <si>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</si>
  <si>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</si>
  <si>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</si>
  <si>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</si>
  <si>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</si>
  <si>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</si>
  <si>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</si>
  <si>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</si>
  <si>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</si>
  <si>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</si>
  <si>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</si>
  <si>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</si>
  <si>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</si>
  <si>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</si>
  <si>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</si>
  <si>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</si>
  <si>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</si>
  <si>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</si>
  <si>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</si>
  <si>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</si>
  <si>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</si>
  <si>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</si>
  <si>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</si>
  <si>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</si>
  <si>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</si>
  <si>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</si>
  <si>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</si>
  <si>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</si>
  <si>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</si>
  <si>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</si>
  <si>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</si>
  <si>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</si>
  <si>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</si>
  <si>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</si>
  <si>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</si>
  <si>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</si>
  <si>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</si>
  <si>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</si>
  <si>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</si>
  <si>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</si>
  <si>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</si>
  <si>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</si>
  <si>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</si>
  <si>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</si>
  <si>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</si>
  <si>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</si>
  <si>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</si>
  <si>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</si>
  <si>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</si>
  <si>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</si>
  <si>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</si>
  <si>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</si>
  <si>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</si>
  <si>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</si>
  <si>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</si>
  <si>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</si>
  <si>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</si>
  <si>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</si>
  <si>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</si>
  <si>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</si>
  <si>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</si>
  <si>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</si>
  <si>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</si>
  <si>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</si>
  <si>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</si>
  <si>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</si>
  <si>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</si>
  <si>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</si>
  <si>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</si>
  <si>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</si>
  <si>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</si>
  <si>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</si>
  <si>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</si>
  <si>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</si>
  <si>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</si>
  <si>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</si>
  <si>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</si>
  <si>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</si>
  <si>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</si>
  <si>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</si>
  <si>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</si>
  <si>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</si>
  <si>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</si>
  <si>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</si>
  <si>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</si>
  <si>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</si>
  <si>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</si>
  <si>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</si>
  <si>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</si>
  <si>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</si>
  <si>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</si>
  <si>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</si>
  <si>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</si>
  <si>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</si>
  <si>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</si>
  <si>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</si>
  <si>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</si>
  <si>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</si>
  <si>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</si>
  <si>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</si>
  <si>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</si>
  <si>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</si>
  <si>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</si>
  <si>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</si>
  <si>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</si>
  <si>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</si>
  <si>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</si>
  <si>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</si>
  <si>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</si>
  <si>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</si>
  <si>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</si>
  <si>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</si>
  <si>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</si>
  <si>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</si>
  <si>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</si>
  <si>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</si>
  <si>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</si>
  <si>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</si>
  <si>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</si>
  <si>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</si>
  <si>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</si>
  <si>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</si>
  <si>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</si>
  <si>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</si>
  <si>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</si>
  <si>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</si>
  <si>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</si>
  <si>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</si>
  <si>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</si>
  <si>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</si>
  <si>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</si>
  <si>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</si>
  <si>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</si>
  <si>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</si>
  <si>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</si>
  <si>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</si>
  <si>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</si>
  <si>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</si>
  <si>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</si>
  <si>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</si>
  <si>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</si>
  <si>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</si>
  <si>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</si>
  <si>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</si>
  <si>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</si>
  <si>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</si>
  <si>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</si>
  <si>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</si>
  <si>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</si>
  <si>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</si>
  <si>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</si>
  <si>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</si>
  <si>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</si>
  <si>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</si>
  <si>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</si>
  <si>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</si>
  <si>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</si>
  <si>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</si>
  <si>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</si>
  <si>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</si>
  <si>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</si>
  <si>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</si>
  <si>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</si>
  <si>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</si>
  <si>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</si>
  <si>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</si>
  <si>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</si>
  <si>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</si>
  <si>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</si>
  <si>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</si>
  <si>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</si>
  <si>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</si>
  <si>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</si>
  <si>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</si>
  <si>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</si>
  <si>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</si>
  <si>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</si>
  <si>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</si>
  <si>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</si>
  <si>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</si>
  <si>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</si>
  <si>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</si>
  <si>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</si>
  <si>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</si>
  <si>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</si>
  <si>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</si>
  <si>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</si>
  <si>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</si>
  <si>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</si>
  <si>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</si>
  <si>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</si>
  <si>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</si>
  <si>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</si>
  <si>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</si>
  <si>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</si>
  <si>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</si>
  <si>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</si>
  <si>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</si>
  <si>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</si>
  <si>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</si>
  <si>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</si>
  <si>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</si>
  <si>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</si>
  <si>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</si>
  <si>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</si>
  <si>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</si>
  <si>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</si>
  <si>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</si>
  <si>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</si>
  <si>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</si>
  <si>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</si>
  <si>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</si>
  <si>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</si>
  <si>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</si>
  <si>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</si>
  <si>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</si>
  <si>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</si>
  <si>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</si>
  <si>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</si>
  <si>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</si>
  <si>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</si>
  <si>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</si>
  <si>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</si>
  <si>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</si>
  <si>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</si>
  <si>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</si>
  <si>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</si>
  <si>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</si>
  <si>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</si>
  <si>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</si>
  <si>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</si>
  <si>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</si>
  <si>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</si>
  <si>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</si>
  <si>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</si>
  <si>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</si>
  <si>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</si>
  <si>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</si>
  <si>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</si>
  <si>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</si>
  <si>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</si>
  <si>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</si>
  <si>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</si>
  <si>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</si>
  <si>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</si>
  <si>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</si>
  <si>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</si>
  <si>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</si>
  <si>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</si>
  <si>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</si>
  <si>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</si>
  <si>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</si>
  <si>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</si>
  <si>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</si>
  <si>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</si>
  <si>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</si>
  <si>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</si>
  <si>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</si>
  <si>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</si>
  <si>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</si>
  <si>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</si>
  <si>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</si>
  <si>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</si>
  <si>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</si>
  <si>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</si>
  <si>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</si>
  <si>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</si>
  <si>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</si>
  <si>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</si>
  <si>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</si>
  <si>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</si>
  <si>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</si>
  <si>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</si>
  <si>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</si>
  <si>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</si>
  <si>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</si>
  <si>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</si>
  <si>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</si>
  <si>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</si>
  <si>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</si>
  <si>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</si>
  <si>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</si>
  <si>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</si>
  <si>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</si>
  <si>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</si>
  <si>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</si>
  <si>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</si>
  <si>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</si>
  <si>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</si>
  <si>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</si>
  <si>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</si>
  <si>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</si>
  <si>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</si>
  <si>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</si>
  <si>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</si>
  <si>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</si>
  <si>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</si>
  <si>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</si>
  <si>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</si>
  <si>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</si>
  <si>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</si>
  <si>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</si>
  <si>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</si>
  <si>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</si>
  <si>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</si>
  <si>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</si>
  <si>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</si>
  <si>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</si>
  <si>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</si>
  <si>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</si>
  <si>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</si>
  <si>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</si>
  <si>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</si>
  <si>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</si>
  <si>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</si>
  <si>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</si>
  <si>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</si>
  <si>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</si>
  <si>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</si>
  <si>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</si>
  <si>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</si>
  <si>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</si>
  <si>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</si>
  <si>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</si>
  <si>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</si>
  <si>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</si>
  <si>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</si>
  <si>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</si>
  <si>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</si>
  <si>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</si>
  <si>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</si>
  <si>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</si>
  <si>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</si>
  <si>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</si>
  <si>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</si>
  <si>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</si>
  <si>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</si>
  <si>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</si>
  <si>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</si>
  <si>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</si>
  <si>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</si>
  <si>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</si>
  <si>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</si>
  <si>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</si>
  <si>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</si>
  <si>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</si>
  <si>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</si>
  <si>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</si>
  <si>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</si>
  <si>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</si>
  <si>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</si>
  <si>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</si>
  <si>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</si>
  <si>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</si>
  <si>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</si>
  <si>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</si>
  <si>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</si>
  <si>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</si>
  <si>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</si>
  <si>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</si>
  <si>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</si>
  <si>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</si>
  <si>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</si>
  <si>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</si>
  <si>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</si>
  <si>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</si>
  <si>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</si>
  <si>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</si>
  <si>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</si>
  <si>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</si>
  <si>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</si>
  <si>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</si>
  <si>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</si>
  <si>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</si>
  <si>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</si>
  <si>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</si>
  <si>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</si>
  <si>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</si>
  <si>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</si>
  <si>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</si>
  <si>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</si>
  <si>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</si>
  <si>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</si>
  <si>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</si>
  <si>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</si>
  <si>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</si>
  <si>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</si>
  <si>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</si>
  <si>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</si>
  <si>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</si>
  <si>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</si>
  <si>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</si>
  <si>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</si>
  <si>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</si>
  <si>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</si>
  <si>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</si>
  <si>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</si>
  <si>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</si>
  <si>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</si>
  <si>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</si>
  <si>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</si>
  <si>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</si>
  <si>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</si>
  <si>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</si>
  <si>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</si>
  <si>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</si>
  <si>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</si>
  <si>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</si>
  <si>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</si>
  <si>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</si>
  <si>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</si>
  <si>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</si>
  <si>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</si>
  <si>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</si>
  <si>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</si>
  <si>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</si>
  <si>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</si>
  <si>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</si>
  <si>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</si>
  <si>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</si>
  <si>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</si>
  <si>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</si>
  <si>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</si>
  <si>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</si>
  <si>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</si>
  <si>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</si>
  <si>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</si>
  <si>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</si>
  <si>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</si>
  <si>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</si>
  <si>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</si>
  <si>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</si>
  <si>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</si>
  <si>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</si>
  <si>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</si>
  <si>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</si>
  <si>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</si>
  <si>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</si>
  <si>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</si>
  <si>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</si>
  <si>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</si>
  <si>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</si>
  <si>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</si>
  <si>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</si>
  <si>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</si>
  <si>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</si>
  <si>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</si>
  <si>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</si>
  <si>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</si>
  <si>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</si>
  <si>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</si>
  <si>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</si>
  <si>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</si>
  <si>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</si>
  <si>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</si>
  <si>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</si>
  <si>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</si>
  <si>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</si>
  <si>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</si>
  <si>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</si>
  <si>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</si>
  <si>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</si>
  <si>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</si>
  <si>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</si>
  <si>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</si>
  <si>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</si>
  <si>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</si>
  <si>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</si>
  <si>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</si>
  <si>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</si>
  <si>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</si>
  <si>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</si>
  <si>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</si>
  <si>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</si>
  <si>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</si>
  <si>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</si>
  <si>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</si>
  <si>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</si>
  <si>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</si>
  <si>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</si>
  <si>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</si>
  <si>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</si>
  <si>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</si>
  <si>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</si>
  <si>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</si>
  <si>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</si>
  <si>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</si>
  <si>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</si>
  <si>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</si>
  <si>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</si>
  <si>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</si>
  <si>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</si>
  <si>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</si>
  <si>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</si>
  <si>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</si>
  <si>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</si>
  <si>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</si>
  <si>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</si>
  <si>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</si>
  <si>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</si>
  <si>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</si>
  <si>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</si>
  <si>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</si>
  <si>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</si>
  <si>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</si>
  <si>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</si>
  <si>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</si>
  <si>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</si>
  <si>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</si>
  <si>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</si>
  <si>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</si>
  <si>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</si>
  <si>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</si>
  <si>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</si>
  <si>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</si>
  <si>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</si>
  <si>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</si>
  <si>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</si>
  <si>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</si>
  <si>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</si>
  <si>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</si>
  <si>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</si>
  <si>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</si>
  <si>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</si>
  <si>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</si>
  <si>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</si>
  <si>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</si>
  <si>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</si>
  <si>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</si>
  <si>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</si>
  <si>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</si>
  <si>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</si>
  <si>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</si>
  <si>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</si>
  <si>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</si>
  <si>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</si>
  <si>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</si>
  <si>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</si>
  <si>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</si>
  <si>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</si>
  <si>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</si>
  <si>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</si>
  <si>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</si>
  <si>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</si>
  <si>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</si>
  <si>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</si>
  <si>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</si>
  <si>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</si>
  <si>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</si>
  <si>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</si>
  <si>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</si>
  <si>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</si>
  <si>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</si>
  <si>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</si>
  <si>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</si>
  <si>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</si>
  <si>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</si>
  <si>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</si>
  <si>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</si>
  <si>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</si>
  <si>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</si>
  <si>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</si>
  <si>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</si>
  <si>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</si>
  <si>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</si>
  <si>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</si>
  <si>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</si>
  <si>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</si>
  <si>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</si>
  <si>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</si>
  <si>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</si>
  <si>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</si>
  <si>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</si>
  <si>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</si>
  <si>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</si>
  <si>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</si>
  <si>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</si>
  <si>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</si>
  <si>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</si>
  <si>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</si>
  <si>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</si>
  <si>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</si>
  <si>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</si>
  <si>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</si>
  <si>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</si>
  <si>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</si>
  <si>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</si>
  <si>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</si>
  <si>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</si>
  <si>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</si>
  <si>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</si>
  <si>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</si>
  <si>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</si>
  <si>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</si>
  <si>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</si>
  <si>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</si>
  <si>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</si>
  <si>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</si>
  <si>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</si>
  <si>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</si>
  <si>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</si>
  <si>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</si>
  <si>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</si>
  <si>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</si>
  <si>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</si>
  <si>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</si>
  <si>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</si>
  <si>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</si>
  <si>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</si>
  <si>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</si>
  <si>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</si>
  <si>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</si>
  <si>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</si>
  <si>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</si>
  <si>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</si>
  <si>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</si>
  <si>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</si>
  <si>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</si>
  <si>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</si>
  <si>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</si>
  <si>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</si>
  <si>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</si>
  <si>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</si>
  <si>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</si>
  <si>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</si>
  <si>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</si>
  <si>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</si>
  <si>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</si>
  <si>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</si>
  <si>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</si>
  <si>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</si>
  <si>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</si>
  <si>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</si>
  <si>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</si>
  <si>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</si>
  <si>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</si>
  <si>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</si>
  <si>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</si>
  <si>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</si>
  <si>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</si>
  <si>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</si>
  <si>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</si>
  <si>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</si>
  <si>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</si>
  <si>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</si>
  <si>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</si>
  <si>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</si>
  <si>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</si>
  <si>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</si>
  <si>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</si>
  <si>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</si>
  <si>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</si>
  <si>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</si>
  <si>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</si>
  <si>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</si>
  <si>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</si>
  <si>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</si>
  <si>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</si>
  <si>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</si>
  <si>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</si>
  <si>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</si>
  <si>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</si>
  <si>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</si>
  <si>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</si>
  <si>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</si>
  <si>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</si>
  <si>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</si>
  <si>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</si>
  <si>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</si>
  <si>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</si>
  <si>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</si>
  <si>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</si>
  <si>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</si>
  <si>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</si>
  <si>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</si>
  <si>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</si>
  <si>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</si>
  <si>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</si>
  <si>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</si>
  <si>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</si>
  <si>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</si>
  <si>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</si>
  <si>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</si>
  <si>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</si>
  <si>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</si>
  <si>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</si>
  <si>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</si>
  <si>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</si>
  <si>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</si>
  <si>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</si>
  <si>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</si>
  <si>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</si>
  <si>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</si>
  <si>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</si>
  <si>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</si>
  <si>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</si>
  <si>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</si>
  <si>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</si>
  <si>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</si>
  <si>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</si>
  <si>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</si>
  <si>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</si>
  <si>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</si>
  <si>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</si>
  <si>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</si>
  <si>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</si>
  <si>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</si>
  <si>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</si>
  <si>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</si>
  <si>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</si>
  <si>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</si>
  <si>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</si>
  <si>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</si>
  <si>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</si>
  <si>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</si>
  <si>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</si>
  <si>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</si>
  <si>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</si>
  <si>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</si>
  <si>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</si>
  <si>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</si>
  <si>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</si>
  <si>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</si>
  <si>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</si>
  <si>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</si>
  <si>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</si>
  <si>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</si>
  <si>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</si>
  <si>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</si>
  <si>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</si>
  <si>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</si>
  <si>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</si>
  <si>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</si>
  <si>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</si>
  <si>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</si>
  <si>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</si>
  <si>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</si>
  <si>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</si>
  <si>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</si>
  <si>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</si>
  <si>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</si>
  <si>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</si>
  <si>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</si>
  <si>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</si>
  <si>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</si>
  <si>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</si>
  <si>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</si>
  <si>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</si>
  <si>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</si>
  <si>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</si>
  <si>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</si>
  <si>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</si>
  <si>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</si>
  <si>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</si>
  <si>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</si>
  <si>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</si>
  <si>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</si>
  <si>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</si>
  <si>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</si>
  <si>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</si>
  <si>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</si>
  <si>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</si>
  <si>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</si>
  <si>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</si>
  <si>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</si>
  <si>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</si>
  <si>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</si>
  <si>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</si>
  <si>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</si>
  <si>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</si>
  <si>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</si>
  <si>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</si>
  <si>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</si>
  <si>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</si>
  <si>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</si>
  <si>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</si>
  <si>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</si>
  <si>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</si>
  <si>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</si>
  <si>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</si>
  <si>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</si>
  <si>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</si>
  <si>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</si>
  <si>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</si>
  <si>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</si>
  <si>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</si>
  <si>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</si>
  <si>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</si>
  <si>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</si>
  <si>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</si>
  <si>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</si>
  <si>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</si>
  <si>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</si>
  <si>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</si>
  <si>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</si>
  <si>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</si>
  <si>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</si>
  <si>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</si>
  <si>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</si>
  <si>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</si>
  <si>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</si>
  <si>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</si>
  <si>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</si>
  <si>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</si>
  <si>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</si>
  <si>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</si>
  <si>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</si>
  <si>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</si>
  <si>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</si>
  <si>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</si>
  <si>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</si>
  <si>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</si>
  <si>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</si>
  <si>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</si>
  <si>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</si>
  <si>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</si>
  <si>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</si>
  <si>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</si>
  <si>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</si>
  <si>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</si>
  <si>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</si>
  <si>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</si>
  <si>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</si>
  <si>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</si>
  <si>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</si>
  <si>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</si>
  <si>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</si>
  <si>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</si>
  <si>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</si>
  <si>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</si>
  <si>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</si>
  <si>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</si>
  <si>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</si>
  <si>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</si>
  <si>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</si>
  <si>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</si>
  <si>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</si>
  <si>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</si>
  <si>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</si>
  <si>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</si>
  <si>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</si>
  <si>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</si>
  <si>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</si>
  <si>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</si>
  <si>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</si>
  <si>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</si>
  <si>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</si>
  <si>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</si>
  <si>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</si>
  <si>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</si>
  <si>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</si>
  <si>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</si>
  <si>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</si>
  <si>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</si>
  <si>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</si>
  <si>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</si>
  <si>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</si>
  <si>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</si>
  <si>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</si>
  <si>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</si>
  <si>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</si>
  <si>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</si>
  <si>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</si>
  <si>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</si>
  <si>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</si>
  <si>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</si>
  <si>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</si>
  <si>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</si>
  <si>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</si>
  <si>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</si>
  <si>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</si>
  <si>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</si>
  <si>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</si>
  <si>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</si>
  <si>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</si>
  <si>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</si>
  <si>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</si>
  <si>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</si>
  <si>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</si>
  <si>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</si>
  <si>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</si>
  <si>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</si>
  <si>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</si>
  <si>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</si>
  <si>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</si>
  <si>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</si>
  <si>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</si>
  <si>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</si>
  <si>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</si>
  <si>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</si>
  <si>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</si>
  <si>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</si>
  <si>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</si>
  <si>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</si>
  <si>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</si>
  <si>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</si>
  <si>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</si>
  <si>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</si>
  <si>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</si>
  <si>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</si>
  <si>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</si>
  <si>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</si>
  <si>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</si>
  <si>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</si>
  <si>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</si>
  <si>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</si>
  <si>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</si>
  <si>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</si>
  <si>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</si>
  <si>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</si>
  <si>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</si>
  <si>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</si>
  <si>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</si>
  <si>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</si>
  <si>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</si>
  <si>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</si>
  <si>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</si>
  <si>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</si>
  <si>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</si>
  <si>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</si>
  <si>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</si>
  <si>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</si>
  <si>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</si>
  <si>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</si>
  <si>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</si>
  <si>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</si>
  <si>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</si>
  <si>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</si>
  <si>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</si>
  <si>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</si>
  <si>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</si>
  <si>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</si>
  <si>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</si>
  <si>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</si>
  <si>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</si>
  <si>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</si>
  <si>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</si>
  <si>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</si>
  <si>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</si>
  <si>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</si>
  <si>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</si>
  <si>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</si>
  <si>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</si>
  <si>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</si>
  <si>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</si>
  <si>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</si>
  <si>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</si>
  <si>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</si>
  <si>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</si>
  <si>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</si>
  <si>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</si>
  <si>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</si>
  <si>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</si>
  <si>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</si>
  <si>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</si>
  <si>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</si>
  <si>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</si>
  <si>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</si>
  <si>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</si>
  <si>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</si>
  <si>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</si>
  <si>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</si>
  <si>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</si>
  <si>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</si>
  <si>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</si>
  <si>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</si>
  <si>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</si>
  <si>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</si>
  <si>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</si>
  <si>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</si>
  <si>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</si>
  <si>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</si>
  <si>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</si>
  <si>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</si>
  <si>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</si>
  <si>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</si>
  <si>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</si>
  <si>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</si>
  <si>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</si>
  <si>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</si>
  <si>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</si>
  <si>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</si>
  <si>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</si>
  <si>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</si>
  <si>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</si>
  <si>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</si>
  <si>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</si>
  <si>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</si>
  <si>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</si>
  <si>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</si>
  <si>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</si>
  <si>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</si>
  <si>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</si>
  <si>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</si>
  <si>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</si>
  <si>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</si>
  <si>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</si>
  <si>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</si>
  <si>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</si>
  <si>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</si>
  <si>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</si>
  <si>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</si>
  <si>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</si>
  <si>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</si>
  <si>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</si>
  <si>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</si>
  <si>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</si>
  <si>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</si>
  <si>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</si>
  <si>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</si>
  <si>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</si>
  <si>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</si>
  <si>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</si>
  <si>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</si>
  <si>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</si>
  <si>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</si>
  <si>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</si>
  <si>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</si>
  <si>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</si>
  <si>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</si>
  <si>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</si>
  <si>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</si>
  <si>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</si>
  <si>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</si>
  <si>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</si>
  <si>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</si>
  <si>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</si>
  <si>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</si>
  <si>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</si>
  <si>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</si>
  <si>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</si>
  <si>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</si>
  <si>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</si>
  <si>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</si>
  <si>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</si>
  <si>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</si>
  <si>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</si>
  <si>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</si>
  <si>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</si>
  <si>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</si>
  <si>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</si>
  <si>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</si>
  <si>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</si>
  <si>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</si>
  <si>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</si>
  <si>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</si>
  <si>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</si>
  <si>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</si>
  <si>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</si>
  <si>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</si>
  <si>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</si>
  <si>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</si>
  <si>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</si>
  <si>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</si>
  <si>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</si>
  <si>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</si>
  <si>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</si>
  <si>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</si>
  <si>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</si>
  <si>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</si>
  <si>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</si>
  <si>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</si>
  <si>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</si>
  <si>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</si>
  <si>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</si>
  <si>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</si>
  <si>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</si>
  <si>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</si>
  <si>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</si>
  <si>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</si>
  <si>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</si>
  <si>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</si>
  <si>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</si>
  <si>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</si>
  <si>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</si>
  <si>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</si>
  <si>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</si>
  <si>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</si>
  <si>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</si>
  <si>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</si>
  <si>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</si>
  <si>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</si>
  <si>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</si>
  <si>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</si>
  <si>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</si>
  <si>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</si>
  <si>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</si>
  <si>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</si>
  <si>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</si>
  <si>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</si>
  <si>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</si>
  <si>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</si>
  <si>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</si>
  <si>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</si>
  <si>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</si>
  <si>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</si>
  <si>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</si>
  <si>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</si>
  <si>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</si>
  <si>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</si>
  <si>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</si>
  <si>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</si>
  <si>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</si>
  <si>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</si>
  <si>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</si>
  <si>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</si>
  <si>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</si>
  <si>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</si>
  <si>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</si>
  <si>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</si>
  <si>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</si>
  <si>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</si>
  <si>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</si>
  <si>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</si>
  <si>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</si>
  <si>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</si>
  <si>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</si>
  <si>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</si>
  <si>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</si>
  <si>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</si>
  <si>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</si>
  <si>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</si>
  <si>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</si>
  <si>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</si>
  <si>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</si>
  <si>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</si>
  <si>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</si>
  <si>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</si>
  <si>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</si>
  <si>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</si>
  <si>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</si>
  <si>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</si>
  <si>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</si>
  <si>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</si>
  <si>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</si>
  <si>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</si>
  <si>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</si>
  <si>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</si>
  <si>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</si>
  <si>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</si>
  <si>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</si>
  <si>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</si>
  <si>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</si>
  <si>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</si>
  <si>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</si>
  <si>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</si>
  <si>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</si>
  <si>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</si>
  <si>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</si>
  <si>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</si>
  <si>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</si>
  <si>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</si>
  <si>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</si>
  <si>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</si>
  <si>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</si>
  <si>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</si>
  <si>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</si>
  <si>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</si>
  <si>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</si>
  <si>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</si>
  <si>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</si>
  <si>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</si>
  <si>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</si>
  <si>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</si>
  <si>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</si>
  <si>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</si>
  <si>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</si>
  <si>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</si>
  <si>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</si>
  <si>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</si>
  <si>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</si>
  <si>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</si>
  <si>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</si>
  <si>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</si>
  <si>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</si>
  <si>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</si>
  <si>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</si>
  <si>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</si>
  <si>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</si>
  <si>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</si>
  <si>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</si>
  <si>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</si>
  <si>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</si>
  <si>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</si>
  <si>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</si>
  <si>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</si>
  <si>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</si>
  <si>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</si>
  <si>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</si>
  <si>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</si>
  <si>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</si>
  <si>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</si>
  <si>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</si>
  <si>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</si>
  <si>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</si>
  <si>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</si>
  <si>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</si>
  <si>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</si>
  <si>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</si>
  <si>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</si>
  <si>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</si>
  <si>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</si>
  <si>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</si>
  <si>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</si>
  <si>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</si>
  <si>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</si>
  <si>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</si>
  <si>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</si>
  <si>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</si>
  <si>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</si>
  <si>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</si>
  <si>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</si>
  <si>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</si>
  <si>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</si>
  <si>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</si>
  <si>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</si>
  <si>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</si>
  <si>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</si>
  <si>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</si>
  <si>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</si>
  <si>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</si>
  <si>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</si>
  <si>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</si>
  <si>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</si>
  <si>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</si>
  <si>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</si>
  <si>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</si>
  <si>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</si>
  <si>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</si>
  <si>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</si>
  <si>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</si>
  <si>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</si>
  <si>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</si>
  <si>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</si>
  <si>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</si>
  <si>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</si>
  <si>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</si>
  <si>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</si>
  <si>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</si>
  <si>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</si>
  <si>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</si>
  <si>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</si>
  <si>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</si>
  <si>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</si>
  <si>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</si>
  <si>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</si>
  <si>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</si>
  <si>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</si>
  <si>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</si>
  <si>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</si>
  <si>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</si>
  <si>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</si>
  <si>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</si>
  <si>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</si>
  <si>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</si>
  <si>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</si>
  <si>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</si>
  <si>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</si>
  <si>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</si>
  <si>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</si>
  <si>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</si>
  <si>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</si>
  <si>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</si>
  <si>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</si>
  <si>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</si>
  <si>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</si>
  <si>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</si>
  <si>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</si>
  <si>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</si>
  <si>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</si>
  <si>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</si>
  <si>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</si>
  <si>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</si>
  <si>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</si>
  <si>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</si>
  <si>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</si>
  <si>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</si>
  <si>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</si>
  <si>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</si>
  <si>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</si>
  <si>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</si>
  <si>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</si>
  <si>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</si>
  <si>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</si>
  <si>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</si>
  <si>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</si>
  <si>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</si>
  <si>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</si>
  <si>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</si>
  <si>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</si>
  <si>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</si>
  <si>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</si>
  <si>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</si>
  <si>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</si>
  <si>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</si>
  <si>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</si>
  <si>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</si>
  <si>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</si>
  <si>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</si>
  <si>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</si>
  <si>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</si>
  <si>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</si>
  <si>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</si>
  <si>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</si>
  <si>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</si>
  <si>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</si>
  <si>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</si>
  <si>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</si>
  <si>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</si>
  <si>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</si>
  <si>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</si>
  <si>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</si>
  <si>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</si>
  <si>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</si>
  <si>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</si>
  <si>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</si>
  <si>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</si>
  <si>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</si>
  <si>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</si>
  <si>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</si>
  <si>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</si>
  <si>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</si>
  <si>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</si>
  <si>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</si>
  <si>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</si>
  <si>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</si>
  <si>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</si>
  <si>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</si>
  <si>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</si>
  <si>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</si>
  <si>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</si>
  <si>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</si>
  <si>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</si>
  <si>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</si>
  <si>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</si>
  <si>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</si>
  <si>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</si>
  <si>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</si>
  <si>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</si>
  <si>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</si>
  <si>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</si>
  <si>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</si>
  <si>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</si>
  <si>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</si>
  <si>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</si>
  <si>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</si>
  <si>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</si>
  <si>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</si>
  <si>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</si>
  <si>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</si>
  <si>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</si>
  <si>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</si>
  <si>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</si>
  <si>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</si>
  <si>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</si>
  <si>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</si>
  <si>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</si>
  <si>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</si>
  <si>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</si>
  <si>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</si>
  <si>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</si>
  <si>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</si>
  <si>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</si>
  <si>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</si>
  <si>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</si>
  <si>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</si>
  <si>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</si>
  <si>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</si>
  <si>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</si>
  <si>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</si>
  <si>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</si>
  <si>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</si>
  <si>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</si>
  <si>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</si>
  <si>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</si>
  <si>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</si>
  <si>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</si>
  <si>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</si>
  <si>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</si>
  <si>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</si>
  <si>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</si>
  <si>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</si>
  <si>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</si>
  <si>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</si>
  <si>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</si>
  <si>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</si>
  <si>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</si>
  <si>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</si>
  <si>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</si>
  <si>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</si>
  <si>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</si>
  <si>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</si>
  <si>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</si>
  <si>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</si>
  <si>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</si>
  <si>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</si>
  <si>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</si>
  <si>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</si>
  <si>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</si>
  <si>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</si>
  <si>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</si>
  <si>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</si>
  <si>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</si>
  <si>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</si>
  <si>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</si>
  <si>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</si>
  <si>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</si>
  <si>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</si>
  <si>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</si>
  <si>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</si>
  <si>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</si>
  <si>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</si>
  <si>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</si>
  <si>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</si>
  <si>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</si>
  <si>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</si>
  <si>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</si>
  <si>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</si>
  <si>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</si>
  <si>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</si>
  <si>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</si>
  <si>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</si>
  <si>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</si>
  <si>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</si>
  <si>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</si>
  <si>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</si>
  <si>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</si>
  <si>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</si>
  <si>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</si>
  <si>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</si>
  <si>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</si>
  <si>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</si>
  <si>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</si>
  <si>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</si>
  <si>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</si>
  <si>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</si>
  <si>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</si>
  <si>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</si>
  <si>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</si>
  <si>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</si>
  <si>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</si>
  <si>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</si>
  <si>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</si>
  <si>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</si>
  <si>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</si>
  <si>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</si>
  <si>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</si>
  <si>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</si>
  <si>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</si>
  <si>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</si>
  <si>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</si>
  <si>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</si>
  <si>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</si>
  <si>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</si>
  <si>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</si>
  <si>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</si>
  <si>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</si>
  <si>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</si>
  <si>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</si>
  <si>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</si>
  <si>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</si>
  <si>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</si>
  <si>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</si>
  <si>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</si>
  <si>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</si>
  <si>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</si>
  <si>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</si>
  <si>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</si>
  <si>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</si>
  <si>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</si>
  <si>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</si>
  <si>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</si>
  <si>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</si>
  <si>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</si>
  <si>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</si>
  <si>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</si>
  <si>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</si>
  <si>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</si>
  <si>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</si>
  <si>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</si>
  <si>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</si>
  <si>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</si>
  <si>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</si>
  <si>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</si>
  <si>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</si>
  <si>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</si>
  <si>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</si>
  <si>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</si>
  <si>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</si>
  <si>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</si>
  <si>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</si>
  <si>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</si>
  <si>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</si>
  <si>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</si>
  <si>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</si>
  <si>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</si>
  <si>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</si>
  <si>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</si>
  <si>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</si>
  <si>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</si>
  <si>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</si>
  <si>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</si>
  <si>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</si>
  <si>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</si>
  <si>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</si>
  <si>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</si>
  <si>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</si>
  <si>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</si>
  <si>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</si>
  <si>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</si>
  <si>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</si>
  <si>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</si>
  <si>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</si>
  <si>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</si>
  <si>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</si>
  <si>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</si>
  <si>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</si>
  <si>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</si>
  <si>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</si>
  <si>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</si>
  <si>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</si>
  <si>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</si>
  <si>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</si>
  <si>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</si>
  <si>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</si>
  <si>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</si>
  <si>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</si>
  <si>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</si>
  <si>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</si>
  <si>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</si>
  <si>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</si>
  <si>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</si>
  <si>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</si>
  <si>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</si>
  <si>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</si>
  <si>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</si>
  <si>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</si>
  <si>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</si>
  <si>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</si>
  <si>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</si>
  <si>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</si>
  <si>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</si>
  <si>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</si>
  <si>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</si>
  <si>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</si>
  <si>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</si>
  <si>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</si>
  <si>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</si>
  <si>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</si>
  <si>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</si>
  <si>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</si>
  <si>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</si>
  <si>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</si>
  <si>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</si>
  <si>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</si>
  <si>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</si>
  <si>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</si>
  <si>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</si>
  <si>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</si>
  <si>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</si>
  <si>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</si>
  <si>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</si>
  <si>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</si>
  <si>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</si>
  <si>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</si>
  <si>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</si>
  <si>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</si>
  <si>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</si>
  <si>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</si>
  <si>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</si>
  <si>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</si>
  <si>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</si>
  <si>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</si>
  <si>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</si>
  <si>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</si>
  <si>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</si>
  <si>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</si>
  <si>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</si>
  <si>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</si>
  <si>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</si>
  <si>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</si>
  <si>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</si>
  <si>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</si>
  <si>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</si>
  <si>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</si>
  <si>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</si>
  <si>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</si>
  <si>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</si>
  <si>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</si>
  <si>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</si>
  <si>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</si>
  <si>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</si>
  <si>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</si>
  <si>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</si>
  <si>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</si>
  <si>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</si>
  <si>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</si>
  <si>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</si>
  <si>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</si>
  <si>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</si>
  <si>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</si>
  <si>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</si>
  <si>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</si>
  <si>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</si>
  <si>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</si>
  <si>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</si>
  <si>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</si>
  <si>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</si>
  <si>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</si>
  <si>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</si>
  <si>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</si>
  <si>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</si>
  <si>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</si>
  <si>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</si>
  <si>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</si>
  <si>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</si>
  <si>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</si>
  <si>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</si>
  <si>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</si>
  <si>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</si>
  <si>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</si>
  <si>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</si>
  <si>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</si>
  <si>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</si>
  <si>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</si>
  <si>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</si>
  <si>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</si>
  <si>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</si>
  <si>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</si>
  <si>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</si>
  <si>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</si>
  <si>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</si>
  <si>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</si>
  <si>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</si>
  <si>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</si>
  <si>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</si>
  <si>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</si>
  <si>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</si>
  <si>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</si>
  <si>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</si>
  <si>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</si>
  <si>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</si>
  <si>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</si>
  <si>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</si>
  <si>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</si>
  <si>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</si>
  <si>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</si>
  <si>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</si>
  <si>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</si>
  <si>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</si>
  <si>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</si>
  <si>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</si>
  <si>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</si>
  <si>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</si>
  <si>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</si>
  <si>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</si>
  <si>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</si>
  <si>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</si>
  <si>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</si>
  <si>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</si>
  <si>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</si>
  <si>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</si>
  <si>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</si>
  <si>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</si>
  <si>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</si>
  <si>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</si>
  <si>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</si>
  <si>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</si>
  <si>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</si>
  <si>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</si>
  <si>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</si>
  <si>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</si>
  <si>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</si>
  <si>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</si>
  <si>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</si>
  <si>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</si>
  <si>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</si>
  <si>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</si>
  <si>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</si>
  <si>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</si>
  <si>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</si>
  <si>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</si>
  <si>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</si>
  <si>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</si>
  <si>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</si>
  <si>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</si>
  <si>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</si>
  <si>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</si>
  <si>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</si>
  <si>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</si>
  <si>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</si>
  <si>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</si>
  <si>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</si>
  <si>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</si>
  <si>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</si>
  <si>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</si>
  <si>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</si>
  <si>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</si>
  <si>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</si>
  <si>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</si>
  <si>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</si>
  <si>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</si>
  <si>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</si>
  <si>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</si>
  <si>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</si>
  <si>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</si>
  <si>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</si>
  <si>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</si>
  <si>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</si>
  <si>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</si>
  <si>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</si>
  <si>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</si>
  <si>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</si>
  <si>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</si>
  <si>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</si>
  <si>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</si>
  <si>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</si>
  <si>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</si>
  <si>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</si>
  <si>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</si>
  <si>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</si>
  <si>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</si>
  <si>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</si>
  <si>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</si>
  <si>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</si>
  <si>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</si>
  <si>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</si>
  <si>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</si>
  <si>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</si>
  <si>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</si>
  <si>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</si>
  <si>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</si>
  <si>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</si>
  <si>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</si>
  <si>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</si>
  <si>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</si>
  <si>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</si>
  <si>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</si>
  <si>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</si>
  <si>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</si>
  <si>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</si>
  <si>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</si>
  <si>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</si>
  <si>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</si>
  <si>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</si>
  <si>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</si>
  <si>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</si>
  <si>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</si>
  <si>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</si>
  <si>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</si>
  <si>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</si>
  <si>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</si>
  <si>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</si>
  <si>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</si>
  <si>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</si>
  <si>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</si>
  <si>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</si>
  <si>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</si>
  <si>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</si>
  <si>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</si>
  <si>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</si>
  <si>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</si>
  <si>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</si>
  <si>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</si>
  <si>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</si>
  <si>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</si>
  <si>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</si>
  <si>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</si>
  <si>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</si>
  <si>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</si>
  <si>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</si>
  <si>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</si>
  <si>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</si>
  <si>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</si>
  <si>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</si>
  <si>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</si>
  <si>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</si>
  <si>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</si>
  <si>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</si>
  <si>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</si>
  <si>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</si>
  <si>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</si>
  <si>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</si>
  <si>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</si>
  <si>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</si>
  <si>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</si>
  <si>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</si>
  <si>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</si>
  <si>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</si>
  <si>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</si>
  <si>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</si>
  <si>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</si>
  <si>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</si>
  <si>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</si>
  <si>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</si>
  <si>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</si>
  <si>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</si>
  <si>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</si>
  <si>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</si>
  <si>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</si>
  <si>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</si>
  <si>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</si>
  <si>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</si>
  <si>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</si>
  <si>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</si>
  <si>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</si>
  <si>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</si>
  <si>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</si>
  <si>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</si>
  <si>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</si>
  <si>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</si>
  <si>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</si>
  <si>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</si>
  <si>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</si>
  <si>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</si>
  <si>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</si>
  <si>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</si>
  <si>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</si>
  <si>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</si>
  <si>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</si>
  <si>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</si>
  <si>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</si>
  <si>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</si>
  <si>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</si>
  <si>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</si>
  <si>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</si>
  <si>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</si>
  <si>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</si>
  <si>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</si>
  <si>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</si>
  <si>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</si>
  <si>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</si>
  <si>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</si>
  <si>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</si>
  <si>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</si>
  <si>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</si>
  <si>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</si>
  <si>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</si>
  <si>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</si>
  <si>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</si>
  <si>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</si>
  <si>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</si>
  <si>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</si>
  <si>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</si>
  <si>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</si>
  <si>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</si>
  <si>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</si>
  <si>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</si>
  <si>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</si>
  <si>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</si>
  <si>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</si>
  <si>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</si>
  <si>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</si>
  <si>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</si>
  <si>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</si>
  <si>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</si>
  <si>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</si>
  <si>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</si>
  <si>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</si>
  <si>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</si>
  <si>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</si>
  <si>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</si>
  <si>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</si>
  <si>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</si>
  <si>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</si>
  <si>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</si>
  <si>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</si>
  <si>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</si>
  <si>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</si>
  <si>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</si>
  <si>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</si>
  <si>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</si>
  <si>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</si>
  <si>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</si>
  <si>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</si>
  <si>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</si>
  <si>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</si>
  <si>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</si>
  <si>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</si>
  <si>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</si>
  <si>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</si>
  <si>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</si>
  <si>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</si>
  <si>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</si>
  <si>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</si>
  <si>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</si>
  <si>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</si>
  <si>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</si>
  <si>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</si>
  <si>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</si>
  <si>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</si>
  <si>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</si>
  <si>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</si>
  <si>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</si>
  <si>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</si>
  <si>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</si>
  <si>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</si>
  <si>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</si>
  <si>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</si>
  <si>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</si>
  <si>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</si>
  <si>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</si>
  <si>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</si>
  <si>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</si>
  <si>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</si>
  <si>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</si>
  <si>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</si>
  <si>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</si>
  <si>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</si>
  <si>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</si>
  <si>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</si>
  <si>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</si>
  <si>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</si>
  <si>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</si>
  <si>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</si>
  <si>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</si>
  <si>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</si>
  <si>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</si>
  <si>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</si>
  <si>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</si>
  <si>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</si>
  <si>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</si>
  <si>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</si>
  <si>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</si>
  <si>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</si>
  <si>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</si>
  <si>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</si>
  <si>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</si>
  <si>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</si>
  <si>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</si>
  <si>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</si>
  <si>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</si>
  <si>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</si>
  <si>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</si>
  <si>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</si>
  <si>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</si>
  <si>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</si>
  <si>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</si>
  <si>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</si>
  <si>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</si>
  <si>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</si>
  <si>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</si>
  <si>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</si>
  <si>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</si>
  <si>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</si>
  <si>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</si>
  <si>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</si>
  <si>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</si>
  <si>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</si>
  <si>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</si>
  <si>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</si>
  <si>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</si>
  <si>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</si>
  <si>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</si>
  <si>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</si>
  <si>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</si>
  <si>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</si>
  <si>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</si>
  <si>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</si>
  <si>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</si>
  <si>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</si>
  <si>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</si>
  <si>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</si>
  <si>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</si>
  <si>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</si>
  <si>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</si>
  <si>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</si>
  <si>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</si>
  <si>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</si>
  <si>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</si>
  <si>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</si>
  <si>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</si>
  <si>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</si>
  <si>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</si>
  <si>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</si>
  <si>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</si>
  <si>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</si>
  <si>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</si>
  <si>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</si>
  <si>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</si>
  <si>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</si>
  <si>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</si>
  <si>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</si>
  <si>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</si>
  <si>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</si>
  <si>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</si>
  <si>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</si>
  <si>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</si>
  <si>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</si>
  <si>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</si>
  <si>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</si>
  <si>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</si>
  <si>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</si>
  <si>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</si>
  <si>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</si>
  <si>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</si>
  <si>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</si>
  <si>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</si>
  <si>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</si>
  <si>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</si>
  <si>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</si>
  <si>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</si>
  <si>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</si>
  <si>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</si>
  <si>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</si>
  <si>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</si>
  <si>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</si>
  <si>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</si>
  <si>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</si>
  <si>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</si>
  <si>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</si>
  <si>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</si>
  <si>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</si>
  <si>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</si>
  <si>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</si>
  <si>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</si>
  <si>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</si>
  <si>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</si>
  <si>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</si>
  <si>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</si>
  <si>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</si>
  <si>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</si>
  <si>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</si>
  <si>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</si>
  <si>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</si>
  <si>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</si>
  <si>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</si>
  <si>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</si>
  <si>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</si>
  <si>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</si>
  <si>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</si>
  <si>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</si>
  <si>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</si>
  <si>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</si>
  <si>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</si>
  <si>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</si>
  <si>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</si>
  <si>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</si>
  <si>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</si>
  <si>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</si>
  <si>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</si>
  <si>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</si>
  <si>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</si>
  <si>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</si>
  <si>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</si>
  <si>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</si>
  <si>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</si>
  <si>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</si>
  <si>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</si>
  <si>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</si>
  <si>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</si>
  <si>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</si>
  <si>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</si>
  <si>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</si>
  <si>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</si>
  <si>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</si>
  <si>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</si>
  <si>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</si>
  <si>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</si>
  <si>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</si>
  <si>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</si>
  <si>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</si>
  <si>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</si>
  <si>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</si>
  <si>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</si>
  <si>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</si>
  <si>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</si>
  <si>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</si>
  <si>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</si>
  <si>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</si>
  <si>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</si>
  <si>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</si>
  <si>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</si>
  <si>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</si>
  <si>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</si>
  <si>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</si>
  <si>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</si>
  <si>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</si>
  <si>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</si>
  <si>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</si>
  <si>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</si>
  <si>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</si>
  <si>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</si>
  <si>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</si>
  <si>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</si>
  <si>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</si>
  <si>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</si>
  <si>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</si>
  <si>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</si>
  <si>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</si>
  <si>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</si>
  <si>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</si>
  <si>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</si>
  <si>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</si>
  <si>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</si>
  <si>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</si>
  <si>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</si>
  <si>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</si>
  <si>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</si>
  <si>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</si>
  <si>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</si>
  <si>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</si>
  <si>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</si>
  <si>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</si>
  <si>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</si>
  <si>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</si>
  <si>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</si>
  <si>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</si>
  <si>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</si>
  <si>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</si>
  <si>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</si>
  <si>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</si>
  <si>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</si>
  <si>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</si>
  <si>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</si>
  <si>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</si>
  <si>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</si>
  <si>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</si>
  <si>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</si>
  <si>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</si>
  <si>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</si>
  <si>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</si>
  <si>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</si>
  <si>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</si>
  <si>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</si>
  <si>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</si>
  <si>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</si>
  <si>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</si>
  <si>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</si>
  <si>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</si>
  <si>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</si>
  <si>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</si>
  <si>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</si>
  <si>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</si>
  <si>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</si>
  <si>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</si>
  <si>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</si>
  <si>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</si>
  <si>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</si>
  <si>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</si>
  <si>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</si>
  <si>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</si>
  <si>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</si>
  <si>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</si>
  <si>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</si>
  <si>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</si>
  <si>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</si>
  <si>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</si>
  <si>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</si>
  <si>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</si>
  <si>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</si>
  <si>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</si>
  <si>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</si>
  <si>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</si>
  <si>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</si>
  <si>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</si>
  <si>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</si>
  <si>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</si>
  <si>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</si>
  <si>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</si>
  <si>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</si>
  <si>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</si>
  <si>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</si>
  <si>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</si>
  <si>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</si>
  <si>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</si>
  <si>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</si>
  <si>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</si>
  <si>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</si>
  <si>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</si>
  <si>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</si>
  <si>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</si>
  <si>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</si>
  <si>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</si>
  <si>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</si>
  <si>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</si>
  <si>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</si>
  <si>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</si>
  <si>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</si>
  <si>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</si>
  <si>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</si>
  <si>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</si>
  <si>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</si>
  <si>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</si>
  <si>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</si>
  <si>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</si>
  <si>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</si>
  <si>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</si>
  <si>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</si>
  <si>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</si>
  <si>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</si>
  <si>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</si>
  <si>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</si>
  <si>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</si>
  <si>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</si>
  <si>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</si>
  <si>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</si>
  <si>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</si>
  <si>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</si>
  <si>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</si>
  <si>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</si>
  <si>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</si>
  <si>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</si>
  <si>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</si>
  <si>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</si>
  <si>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</si>
  <si>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</si>
  <si>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</si>
  <si>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</si>
  <si>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</si>
  <si>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</si>
  <si>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</si>
  <si>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</si>
  <si>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</si>
  <si>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</si>
  <si>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</si>
  <si>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</si>
  <si>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</si>
  <si>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</si>
  <si>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</si>
  <si>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</si>
  <si>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</si>
  <si>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</si>
  <si>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</si>
  <si>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</si>
  <si>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</si>
  <si>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</si>
  <si>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</si>
  <si>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</si>
  <si>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</si>
  <si>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</si>
  <si>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</si>
  <si>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</si>
  <si>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</si>
  <si>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</si>
  <si>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</si>
  <si>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</si>
  <si>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</si>
  <si>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</si>
  <si>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</si>
  <si>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</si>
  <si>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</si>
  <si>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</si>
  <si>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</si>
  <si>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</si>
  <si>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</si>
  <si>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</si>
  <si>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</si>
  <si>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</si>
  <si>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</si>
  <si>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</si>
  <si>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</si>
  <si>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</si>
  <si>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</si>
  <si>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</si>
  <si>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</si>
  <si>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</si>
  <si>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</si>
  <si>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</si>
  <si>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</si>
  <si>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</si>
  <si>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</si>
  <si>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</si>
  <si>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</si>
  <si>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</si>
  <si>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</si>
  <si>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</si>
  <si>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</si>
  <si>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</si>
  <si>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</si>
  <si>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</si>
  <si>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</si>
  <si>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</si>
  <si>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</si>
  <si>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</si>
  <si>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</si>
  <si>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</si>
  <si>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</si>
  <si>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</si>
  <si>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</si>
  <si>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</si>
  <si>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</si>
  <si>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</si>
  <si>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</si>
  <si>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</si>
  <si>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</si>
  <si>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</si>
  <si>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</si>
  <si>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</si>
  <si>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</si>
  <si>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</si>
  <si>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</si>
  <si>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</si>
  <si>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</si>
  <si>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</si>
  <si>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</si>
  <si>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</si>
  <si>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</si>
  <si>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</si>
  <si>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</si>
  <si>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</si>
  <si>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</si>
  <si>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</si>
  <si>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</si>
  <si>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</si>
  <si>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</si>
  <si>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</si>
  <si>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</si>
  <si>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</si>
  <si>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</si>
  <si>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</si>
  <si>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</si>
  <si>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</si>
  <si>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</si>
  <si>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</si>
  <si>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</si>
  <si>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</si>
  <si>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</si>
  <si>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</si>
  <si>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</si>
  <si>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</si>
  <si>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</si>
  <si>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</si>
  <si>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</si>
  <si>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</si>
  <si>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</si>
  <si>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</si>
  <si>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</si>
  <si>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</si>
  <si>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</si>
  <si>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</si>
  <si>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</si>
  <si>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</si>
  <si>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</si>
  <si>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</si>
  <si>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</si>
  <si>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</si>
  <si>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</si>
  <si>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</si>
  <si>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</si>
  <si>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</si>
  <si>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</si>
  <si>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</si>
  <si>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</si>
  <si>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</si>
  <si>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</si>
  <si>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</si>
  <si>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</si>
  <si>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</si>
  <si>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</si>
  <si>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</si>
  <si>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</si>
  <si>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</si>
  <si>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</si>
  <si>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</si>
  <si>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</si>
  <si>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</si>
  <si>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</si>
  <si>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</si>
  <si>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</si>
  <si>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</si>
  <si>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</si>
  <si>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</si>
  <si>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</si>
  <si>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</si>
  <si>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</si>
  <si>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</si>
  <si>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</si>
  <si>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</si>
  <si>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</si>
  <si>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</si>
  <si>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</si>
  <si>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</si>
  <si>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</si>
  <si>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</si>
  <si>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</si>
  <si>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</si>
  <si>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</si>
  <si>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</si>
  <si>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</si>
  <si>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</si>
  <si>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</si>
  <si>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</si>
  <si>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</si>
  <si>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</si>
  <si>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</si>
  <si>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</si>
  <si>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</si>
  <si>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</si>
  <si>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</si>
  <si>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</si>
  <si>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</si>
  <si>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</si>
  <si>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</si>
  <si>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</si>
  <si>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</si>
  <si>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</si>
  <si>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</si>
  <si>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</si>
  <si>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</si>
  <si>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</si>
  <si>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</si>
  <si>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</si>
  <si>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</si>
  <si>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</si>
  <si>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</si>
  <si>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</si>
  <si>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</si>
  <si>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</si>
  <si>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</si>
  <si>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</si>
  <si>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</si>
  <si>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</si>
  <si>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</si>
  <si>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</si>
  <si>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</si>
  <si>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</si>
  <si>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</si>
  <si>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</si>
  <si>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</si>
  <si>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</si>
  <si>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</si>
  <si>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</si>
  <si>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</si>
  <si>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</si>
  <si>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</si>
  <si>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</si>
  <si>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</si>
  <si>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</si>
  <si>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</si>
  <si>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</si>
  <si>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</si>
  <si>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</si>
  <si>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</si>
  <si>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</si>
  <si>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</si>
  <si>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</si>
  <si>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</si>
  <si>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</si>
  <si>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</si>
  <si>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</si>
  <si>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</si>
  <si>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</si>
  <si>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</si>
  <si>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</si>
  <si>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</si>
  <si>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</si>
  <si>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</si>
  <si>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</si>
  <si>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</si>
  <si>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</si>
  <si>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</si>
  <si>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</si>
  <si>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</si>
  <si>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</si>
  <si>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</si>
  <si>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</si>
  <si>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</si>
  <si>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</si>
  <si>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</si>
  <si>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</si>
  <si>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</si>
  <si>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</si>
  <si>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</si>
  <si>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</si>
  <si>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</si>
  <si>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</si>
  <si>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</si>
  <si>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</si>
  <si>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</si>
  <si>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</si>
  <si>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</si>
  <si>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</si>
  <si>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</si>
  <si>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</si>
  <si>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</si>
  <si>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</si>
  <si>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</si>
  <si>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</si>
  <si>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</si>
  <si>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</si>
  <si>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</si>
  <si>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</si>
  <si>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</si>
  <si>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</si>
  <si>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</si>
  <si>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</si>
  <si>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</si>
  <si>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</si>
  <si>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</si>
  <si>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</si>
  <si>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</si>
  <si>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</si>
  <si>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</si>
  <si>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</si>
  <si>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</si>
  <si>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</si>
  <si>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</si>
  <si>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</si>
  <si>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</si>
  <si>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</si>
  <si>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</si>
  <si>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</si>
  <si>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</si>
  <si>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</si>
  <si>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</si>
  <si>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</si>
  <si>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</si>
  <si>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</si>
  <si>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</si>
  <si>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</si>
  <si>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</si>
  <si>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</si>
  <si>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</si>
  <si>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</si>
  <si>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</si>
  <si>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</si>
  <si>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</si>
  <si>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</si>
  <si>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</si>
  <si>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</si>
  <si>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</si>
  <si>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</si>
  <si>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</si>
  <si>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</si>
  <si>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</si>
  <si>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</si>
  <si>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</si>
  <si>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</si>
  <si>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</si>
  <si>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</si>
  <si>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</si>
  <si>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</si>
  <si>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</si>
  <si>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</si>
  <si>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</si>
  <si>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</si>
  <si>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</si>
  <si>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</si>
  <si>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</si>
  <si>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</si>
  <si>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</si>
  <si>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</si>
  <si>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</si>
  <si>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</si>
  <si>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</si>
  <si>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</si>
  <si>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</si>
  <si>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</si>
  <si>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</si>
  <si>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</si>
  <si>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</si>
  <si>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</si>
  <si>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</si>
  <si>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</si>
  <si>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</si>
  <si>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</si>
  <si>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</si>
  <si>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</si>
  <si>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</si>
  <si>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</si>
  <si>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</si>
  <si>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</si>
  <si>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</si>
  <si>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</si>
  <si>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</si>
  <si>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</si>
  <si>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</si>
  <si>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</si>
  <si>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</si>
  <si>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</si>
  <si>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</si>
  <si>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</si>
  <si>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</si>
  <si>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</si>
  <si>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</si>
  <si>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</si>
  <si>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</si>
  <si>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</si>
  <si>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</si>
  <si>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</si>
  <si>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</si>
  <si>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</si>
  <si>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</si>
  <si>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</si>
  <si>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</si>
  <si>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</si>
  <si>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</si>
  <si>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</si>
  <si>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</si>
  <si>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</si>
  <si>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</si>
  <si>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</si>
  <si>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</si>
  <si>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</si>
  <si>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</si>
  <si>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</si>
  <si>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</si>
  <si>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</si>
  <si>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</si>
  <si>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</si>
  <si>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</si>
  <si>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</si>
  <si>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</si>
  <si>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</si>
  <si>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</si>
  <si>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</si>
  <si>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</si>
  <si>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</si>
  <si>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</si>
  <si>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</si>
  <si>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</si>
  <si>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</si>
  <si>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</si>
  <si>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</si>
  <si>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</si>
  <si>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</si>
  <si>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</si>
  <si>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</si>
  <si>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</si>
  <si>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</si>
  <si>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</si>
  <si>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</si>
  <si>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</si>
  <si>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</si>
  <si>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</si>
  <si>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</si>
  <si>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</si>
  <si>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</si>
  <si>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</si>
  <si>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</si>
  <si>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</si>
  <si>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</si>
  <si>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</si>
  <si>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</si>
  <si>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</si>
  <si>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</si>
  <si>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</si>
  <si>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</si>
  <si>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</si>
  <si>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</si>
  <si>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</si>
  <si>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</si>
  <si>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</si>
  <si>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</si>
  <si>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</si>
  <si>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</si>
  <si>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</si>
  <si>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</si>
  <si>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</si>
  <si>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</si>
  <si>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</si>
  <si>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</si>
  <si>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</si>
  <si>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</si>
  <si>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</si>
  <si>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</si>
  <si>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</si>
  <si>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</si>
  <si>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</si>
  <si>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</si>
  <si>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</si>
  <si>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</si>
  <si>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</si>
  <si>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</si>
  <si>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</si>
  <si>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</si>
  <si>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</si>
  <si>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</si>
  <si>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</si>
  <si>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</si>
  <si>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</si>
  <si>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</si>
  <si>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</si>
  <si>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</si>
  <si>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</si>
  <si>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</si>
  <si>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</si>
  <si>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</si>
  <si>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</si>
  <si>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</si>
  <si>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</si>
  <si>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</si>
  <si>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</si>
  <si>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</si>
  <si>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</si>
  <si>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</si>
  <si>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</si>
  <si>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</si>
  <si>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</si>
  <si>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</si>
  <si>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</si>
  <si>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</si>
  <si>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</si>
  <si>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</si>
  <si>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</si>
  <si>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</si>
  <si>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</si>
  <si>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</si>
  <si>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</si>
  <si>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</si>
  <si>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</si>
  <si>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</si>
  <si>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</si>
  <si>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</si>
  <si>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</si>
  <si>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</si>
  <si>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</si>
  <si>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</si>
  <si>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</si>
  <si>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</si>
  <si>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</si>
  <si>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</si>
  <si>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</si>
  <si>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</si>
  <si>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</si>
  <si>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</si>
  <si>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</si>
  <si>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</si>
  <si>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</si>
  <si>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</si>
  <si>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</si>
  <si>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</si>
  <si>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</si>
  <si>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</si>
  <si>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</si>
  <si>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</si>
  <si>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</si>
  <si>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</si>
  <si>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</si>
  <si>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</si>
  <si>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</si>
  <si>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</si>
  <si>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</si>
  <si>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</si>
  <si>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</si>
  <si>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</si>
  <si>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</si>
  <si>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</si>
  <si>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</si>
  <si>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</si>
  <si>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</si>
  <si>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</si>
  <si>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</si>
  <si>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</si>
  <si>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</si>
  <si>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</si>
  <si>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</si>
  <si>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</si>
  <si>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</si>
  <si>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</si>
  <si>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</si>
  <si>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</si>
  <si>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</si>
  <si>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</si>
  <si>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</si>
  <si>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</si>
  <si>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</si>
  <si>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</si>
  <si>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</si>
  <si>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</si>
  <si>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</si>
  <si>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</si>
  <si>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</si>
  <si>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</si>
  <si>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</si>
  <si>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</si>
  <si>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</si>
  <si>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</si>
  <si>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</si>
  <si>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</si>
  <si>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</si>
  <si>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</si>
  <si>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</si>
  <si>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</si>
  <si>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</si>
  <si>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</si>
  <si>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</si>
  <si>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</si>
  <si>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</si>
  <si>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</si>
  <si>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</si>
  <si>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</si>
  <si>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</si>
  <si>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</si>
  <si>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</si>
  <si>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</si>
  <si>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</si>
  <si>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</si>
  <si>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</si>
  <si>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</si>
  <si>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</si>
  <si>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</si>
  <si>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</si>
  <si>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</si>
  <si>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</si>
  <si>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</si>
  <si>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</si>
  <si>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</si>
  <si>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</si>
  <si>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</si>
  <si>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</si>
  <si>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</si>
  <si>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</si>
  <si>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</si>
  <si>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</si>
  <si>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</si>
  <si>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</si>
  <si>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</si>
  <si>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</si>
  <si>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</si>
  <si>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</si>
  <si>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</si>
  <si>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</si>
  <si>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</si>
  <si>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</si>
  <si>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</si>
  <si>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</si>
  <si>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</si>
  <si>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</si>
  <si>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</si>
  <si>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</si>
  <si>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</si>
  <si>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</si>
  <si>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</si>
  <si>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</si>
  <si>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</si>
  <si>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</si>
  <si>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</si>
  <si>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</si>
  <si>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</si>
  <si>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</si>
  <si>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</si>
  <si>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</si>
  <si>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</si>
  <si>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</si>
  <si>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</si>
  <si>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</si>
  <si>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</si>
  <si>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</si>
  <si>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</si>
  <si>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</si>
  <si>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</si>
  <si>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</si>
  <si>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</si>
  <si>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</si>
  <si>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</si>
  <si>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</si>
  <si>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</si>
  <si>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</si>
  <si>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</si>
  <si>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</si>
  <si>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</si>
  <si>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</si>
  <si>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</si>
  <si>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</si>
  <si>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</si>
  <si>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</si>
  <si>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</si>
  <si>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</si>
  <si>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</si>
  <si>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</si>
  <si>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</si>
  <si>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</si>
  <si>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</si>
  <si>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</si>
  <si>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</si>
  <si>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</si>
  <si>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</si>
  <si>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</si>
  <si>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</si>
  <si>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</si>
  <si>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</si>
  <si>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</si>
  <si>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</si>
  <si>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</si>
  <si>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</si>
  <si>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</si>
  <si>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</si>
  <si>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</si>
  <si>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</si>
  <si>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</si>
  <si>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</si>
  <si>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</si>
  <si>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</si>
  <si>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</si>
  <si>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</si>
  <si>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</si>
  <si>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</si>
  <si>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</si>
  <si>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</si>
  <si>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</si>
  <si>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</si>
  <si>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</si>
  <si>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</si>
  <si>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</si>
  <si>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</si>
  <si>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</si>
  <si>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</si>
  <si>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</si>
  <si>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</si>
  <si>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</si>
  <si>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</si>
  <si>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</si>
  <si>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</si>
  <si>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</si>
  <si>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</si>
  <si>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</si>
  <si>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</si>
  <si>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</si>
  <si>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</si>
  <si>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</si>
  <si>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</si>
  <si>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</si>
  <si>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</si>
  <si>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</si>
  <si>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</si>
  <si>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</si>
  <si>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</si>
  <si>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</si>
  <si>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</si>
  <si>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</si>
  <si>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</si>
  <si>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</si>
  <si>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</si>
  <si>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</si>
  <si>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</si>
  <si>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</si>
  <si>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</si>
  <si>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</si>
  <si>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</si>
  <si>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</si>
  <si>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</si>
  <si>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</si>
  <si>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</si>
  <si>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</si>
  <si>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</si>
  <si>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</si>
  <si>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</si>
  <si>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</si>
  <si>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</si>
  <si>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</si>
  <si>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</si>
  <si>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</si>
  <si>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</si>
  <si>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</si>
  <si>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</si>
  <si>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</si>
  <si>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</si>
  <si>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</si>
  <si>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</si>
  <si>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</si>
  <si>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</si>
  <si>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</si>
  <si>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</si>
  <si>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</si>
  <si>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</si>
  <si>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</si>
  <si>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</si>
  <si>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</si>
  <si>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</si>
  <si>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</si>
  <si>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</si>
  <si>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</si>
  <si>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</si>
  <si>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</si>
  <si>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</si>
  <si>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</si>
  <si>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</si>
  <si>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</si>
  <si>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</si>
  <si>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</si>
  <si>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</si>
  <si>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</si>
  <si>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</si>
  <si>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</si>
  <si>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</si>
  <si>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</si>
  <si>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</si>
  <si>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</si>
  <si>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</si>
  <si>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</si>
  <si>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</si>
  <si>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</si>
  <si>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</si>
  <si>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</si>
  <si>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</si>
  <si>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</si>
  <si>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</si>
  <si>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</si>
  <si>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</si>
  <si>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</si>
  <si>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</si>
  <si>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</si>
  <si>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</si>
  <si>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</si>
  <si>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</si>
  <si>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</si>
  <si>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</si>
  <si>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</si>
  <si>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</si>
  <si>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</si>
  <si>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</si>
  <si>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</si>
  <si>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</si>
  <si>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</si>
  <si>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</si>
  <si>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</si>
  <si>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</si>
  <si>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</si>
  <si>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</si>
  <si>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</si>
  <si>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</si>
  <si>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</si>
  <si>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</si>
  <si>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</si>
  <si>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</si>
  <si>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</si>
  <si>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</si>
  <si>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</si>
  <si>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</si>
  <si>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</si>
  <si>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</si>
  <si>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</si>
  <si>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</si>
  <si>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</si>
  <si>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</si>
  <si>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</si>
  <si>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</si>
  <si>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</si>
  <si>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</si>
  <si>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</si>
  <si>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</si>
  <si>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</si>
  <si>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</si>
  <si>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</si>
  <si>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</si>
  <si>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</si>
  <si>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</si>
  <si>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</si>
  <si>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</si>
  <si>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</si>
  <si>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</si>
  <si>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</si>
  <si>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</si>
  <si>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</si>
  <si>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</si>
  <si>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</si>
  <si>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</si>
  <si>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</si>
  <si>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</si>
  <si>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</si>
  <si>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</si>
  <si>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</si>
  <si>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</si>
  <si>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</si>
  <si>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</si>
  <si>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</si>
  <si>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</si>
  <si>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</si>
  <si>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</si>
  <si>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</si>
  <si>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</si>
  <si>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</si>
  <si>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</si>
  <si>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</si>
  <si>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</si>
  <si>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</si>
  <si>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</si>
  <si>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</si>
  <si>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</si>
  <si>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</si>
  <si>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</si>
  <si>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</si>
  <si>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</si>
  <si>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</si>
  <si>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</si>
  <si>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</si>
  <si>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</si>
  <si>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</si>
  <si>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</si>
  <si>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</si>
  <si>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</si>
  <si>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</si>
  <si>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</si>
  <si>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</si>
  <si>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</si>
  <si>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</si>
  <si>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</si>
  <si>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</si>
  <si>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</si>
  <si>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</si>
  <si>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</si>
  <si>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</si>
  <si>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</si>
  <si>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</si>
  <si>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</si>
  <si>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</si>
  <si>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</si>
  <si>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</si>
  <si>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</si>
  <si>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</si>
  <si>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</si>
  <si>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</si>
  <si>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</si>
  <si>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</si>
  <si>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</si>
  <si>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</si>
  <si>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</si>
  <si>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</si>
  <si>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</si>
  <si>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</si>
  <si>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</si>
  <si>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</si>
  <si>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</si>
  <si>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</si>
  <si>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</si>
  <si>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</si>
  <si>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</si>
  <si>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</si>
  <si>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</si>
  <si>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</si>
  <si>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</si>
  <si>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</si>
  <si>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</si>
  <si>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</si>
  <si>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</si>
  <si>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</si>
  <si>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</si>
  <si>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</si>
  <si>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</si>
  <si>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</si>
  <si>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</si>
  <si>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</si>
  <si>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</si>
  <si>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</si>
  <si>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</si>
  <si>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</si>
  <si>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</si>
  <si>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</si>
  <si>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</si>
  <si>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</si>
  <si>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</si>
  <si>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</si>
  <si>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</si>
  <si>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</si>
  <si>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</si>
  <si>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</si>
  <si>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</si>
  <si>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</si>
  <si>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</si>
  <si>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</si>
  <si>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</si>
  <si>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</si>
  <si>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</si>
  <si>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</si>
  <si>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</si>
  <si>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</si>
  <si>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</si>
  <si>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</si>
  <si>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</si>
  <si>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</si>
  <si>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</si>
  <si>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</si>
  <si>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</si>
  <si>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</si>
  <si>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</si>
  <si>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</si>
  <si>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</si>
  <si>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</si>
  <si>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</si>
  <si>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</si>
  <si>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</si>
  <si>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</si>
  <si>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</si>
  <si>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</si>
  <si>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</si>
  <si>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</si>
  <si>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</si>
  <si>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</si>
  <si>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</si>
  <si>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</si>
  <si>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</si>
  <si>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</si>
  <si>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</si>
  <si>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</si>
  <si>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</si>
  <si>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</si>
  <si>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</si>
  <si>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</si>
  <si>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</si>
  <si>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</si>
  <si>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</si>
  <si>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</si>
  <si>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</si>
  <si>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</si>
  <si>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</si>
  <si>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</si>
  <si>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</si>
  <si>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</si>
  <si>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</si>
  <si>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</si>
  <si>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</si>
  <si>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</si>
  <si>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</si>
  <si>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</si>
  <si>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</si>
  <si>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</si>
  <si>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</si>
  <si>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</si>
  <si>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</si>
  <si>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</si>
  <si>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</si>
  <si>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</si>
  <si>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</si>
  <si>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</si>
  <si>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</si>
  <si>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</si>
  <si>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</si>
  <si>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</si>
  <si>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</si>
  <si>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</si>
  <si>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</si>
  <si>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</si>
  <si>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</si>
  <si>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</si>
  <si>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</si>
  <si>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</si>
  <si>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</si>
  <si>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</si>
  <si>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</si>
  <si>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</si>
  <si>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</si>
  <si>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</si>
  <si>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</si>
  <si>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</si>
  <si>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</si>
  <si>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</si>
  <si>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</si>
  <si>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</si>
  <si>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</si>
  <si>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</si>
  <si>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</si>
  <si>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</si>
  <si>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</si>
  <si>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</si>
  <si>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</si>
  <si>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</si>
  <si>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</si>
  <si>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</si>
  <si>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</si>
  <si>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</si>
  <si>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</si>
  <si>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</si>
  <si>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</si>
  <si>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</si>
  <si>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</si>
  <si>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</si>
  <si>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</si>
  <si>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</si>
  <si>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</si>
  <si>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</si>
  <si>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</si>
  <si>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</si>
  <si>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</si>
  <si>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</si>
  <si>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</si>
  <si>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</si>
  <si>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</si>
  <si>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</si>
  <si>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</si>
  <si>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</si>
  <si>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</si>
  <si>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</si>
  <si>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</si>
  <si>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</si>
  <si>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</si>
  <si>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</si>
  <si>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</si>
  <si>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</si>
  <si>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</si>
  <si>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</si>
  <si>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</si>
  <si>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</si>
  <si>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</si>
  <si>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</si>
  <si>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</si>
  <si>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</si>
  <si>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</si>
  <si>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</si>
  <si>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</si>
  <si>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</si>
  <si>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</si>
  <si>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</si>
  <si>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</si>
  <si>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</si>
  <si>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</si>
  <si>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</si>
  <si>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</si>
  <si>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</si>
  <si>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</si>
  <si>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</si>
  <si>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</si>
  <si>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</si>
  <si>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</si>
  <si>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</si>
  <si>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</si>
  <si>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</si>
  <si>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</si>
  <si>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</si>
  <si>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</si>
  <si>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</si>
  <si>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</si>
  <si>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</si>
  <si>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</si>
  <si>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</si>
  <si>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</si>
  <si>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</si>
  <si>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</si>
  <si>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</si>
  <si>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</si>
  <si>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</si>
  <si>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</si>
  <si>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</si>
  <si>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</si>
  <si>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</si>
  <si>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</si>
  <si>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</si>
  <si>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</si>
  <si>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</si>
  <si>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</si>
  <si>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</si>
  <si>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</si>
  <si>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</si>
  <si>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</si>
  <si>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</si>
  <si>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</si>
  <si>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</si>
  <si>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</si>
  <si>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</si>
  <si>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</si>
  <si>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</si>
  <si>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</si>
  <si>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</si>
  <si>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</si>
  <si>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</si>
  <si>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</si>
  <si>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</si>
  <si>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</si>
  <si>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</si>
  <si>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</si>
  <si>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</si>
  <si>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</si>
  <si>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</si>
  <si>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</si>
  <si>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</si>
  <si>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</si>
  <si>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</si>
  <si>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</si>
  <si>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</si>
  <si>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</si>
  <si>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</si>
  <si>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</si>
  <si>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</si>
  <si>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</si>
  <si>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</si>
  <si>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</si>
  <si>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</si>
  <si>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</si>
  <si>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</si>
  <si>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</si>
  <si>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</si>
  <si>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</si>
  <si>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</si>
  <si>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</si>
  <si>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</si>
  <si>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</si>
  <si>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</si>
  <si>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</si>
  <si>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</si>
  <si>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</si>
  <si>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</si>
  <si>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</si>
  <si>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</si>
  <si>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</si>
  <si>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</si>
  <si>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</si>
  <si>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</si>
  <si>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</si>
  <si>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</si>
  <si>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</si>
  <si>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</si>
  <si>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</si>
  <si>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</si>
  <si>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</si>
  <si>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</si>
  <si>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</si>
  <si>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</si>
  <si>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</si>
  <si>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</si>
  <si>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</si>
  <si>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</si>
  <si>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</si>
  <si>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</si>
  <si>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</si>
  <si>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</si>
  <si>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</si>
  <si>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</si>
  <si>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</si>
  <si>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</si>
  <si>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</si>
  <si>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</si>
  <si>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</si>
  <si>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</si>
  <si>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</si>
  <si>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</si>
  <si>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</si>
  <si>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</si>
  <si>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</si>
  <si>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</si>
  <si>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</si>
  <si>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</si>
  <si>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</si>
  <si>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</si>
  <si>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</si>
  <si>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</si>
  <si>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</si>
  <si>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</si>
  <si>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</si>
  <si>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</si>
  <si>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</si>
  <si>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</si>
  <si>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</si>
  <si>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</si>
  <si>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</si>
  <si>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</si>
  <si>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</si>
  <si>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</si>
  <si>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</si>
  <si>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</si>
  <si>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</si>
  <si>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</si>
  <si>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</si>
  <si>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</si>
  <si>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</si>
  <si>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</si>
  <si>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</si>
  <si>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</si>
  <si>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</si>
  <si>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</si>
  <si>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</si>
  <si>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</si>
  <si>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</si>
  <si>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</si>
  <si>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</si>
  <si>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</si>
  <si>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</si>
  <si>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</si>
  <si>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</si>
  <si>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</si>
  <si>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</si>
  <si>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</si>
  <si>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</si>
  <si>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</si>
  <si>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</si>
  <si>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</si>
  <si>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</si>
  <si>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</si>
  <si>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</si>
  <si>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</si>
  <si>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</si>
  <si>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</si>
  <si>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</si>
  <si>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</si>
  <si>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</si>
  <si>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</si>
  <si>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</si>
  <si>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</si>
  <si>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</si>
  <si>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</si>
  <si>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</si>
  <si>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</si>
  <si>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</si>
  <si>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</si>
  <si>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</si>
  <si>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</si>
  <si>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</si>
  <si>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</si>
  <si>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</si>
  <si>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</si>
  <si>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</si>
  <si>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</si>
  <si>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</si>
  <si>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</si>
  <si>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</si>
  <si>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</si>
  <si>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</si>
  <si>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</si>
  <si>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</si>
  <si>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</si>
  <si>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</si>
  <si>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</si>
  <si>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</si>
  <si>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</si>
  <si>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</si>
  <si>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</si>
  <si>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</si>
  <si>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</si>
  <si>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</si>
  <si>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</si>
  <si>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</si>
  <si>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</si>
  <si>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</si>
  <si>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</si>
  <si>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</si>
  <si>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</si>
  <si>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</si>
  <si>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</si>
  <si>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</si>
  <si>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</si>
  <si>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</si>
  <si>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</si>
  <si>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</si>
  <si>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</si>
  <si>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</si>
  <si>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</si>
  <si>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</si>
  <si>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</si>
  <si>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</si>
  <si>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</si>
  <si>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</si>
  <si>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</si>
  <si>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</si>
  <si>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</si>
  <si>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</si>
  <si>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</si>
  <si>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</si>
  <si>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</si>
  <si>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</si>
  <si>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</si>
  <si>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</si>
  <si>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</si>
  <si>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</si>
  <si>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</si>
  <si>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</si>
  <si>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</si>
  <si>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</si>
  <si>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</si>
  <si>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</si>
  <si>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</si>
  <si>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</si>
  <si>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</si>
  <si>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</si>
  <si>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</si>
  <si>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</si>
  <si>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</si>
  <si>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</si>
  <si>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</si>
  <si>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</si>
  <si>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</si>
  <si>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</si>
  <si>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</si>
  <si>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</si>
  <si>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</si>
  <si>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</si>
  <si>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</si>
  <si>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</si>
  <si>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</si>
  <si>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</si>
  <si>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</si>
  <si>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</si>
  <si>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</si>
  <si>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</si>
  <si>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</si>
  <si>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</si>
  <si>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</si>
  <si>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</si>
  <si>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</si>
  <si>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</si>
  <si>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</si>
  <si>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</si>
  <si>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</si>
  <si>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</si>
  <si>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</si>
  <si>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</si>
  <si>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</si>
  <si>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</si>
  <si>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</si>
  <si>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</si>
  <si>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</si>
  <si>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</si>
  <si>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</si>
  <si>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</si>
  <si>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</si>
  <si>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</si>
  <si>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</si>
  <si>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</si>
  <si>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</si>
  <si>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</si>
  <si>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</si>
  <si>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</si>
  <si>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</si>
  <si>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</si>
  <si>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</si>
  <si>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</si>
  <si>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</si>
  <si>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</si>
  <si>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</si>
  <si>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</si>
  <si>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</si>
  <si>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</si>
  <si>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</si>
  <si>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</si>
  <si>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</si>
  <si>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</si>
  <si>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</si>
  <si>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</si>
  <si>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</si>
  <si>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</si>
  <si>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</si>
  <si>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</si>
  <si>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</si>
  <si>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</si>
  <si>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</si>
  <si>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</si>
  <si>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</si>
  <si>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</si>
  <si>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</si>
  <si>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</si>
  <si>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</si>
  <si>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</si>
  <si>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</si>
  <si>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</si>
  <si>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</si>
  <si>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</si>
  <si>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</si>
  <si>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</si>
  <si>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</si>
  <si>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</si>
  <si>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</si>
  <si>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</si>
  <si>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</si>
  <si>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</si>
  <si>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</si>
  <si>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</si>
  <si>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</si>
  <si>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</si>
  <si>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</si>
  <si>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</si>
  <si>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</si>
  <si>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</si>
  <si>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</si>
  <si>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</si>
  <si>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</si>
  <si>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</si>
  <si>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</si>
  <si>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</si>
  <si>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</si>
  <si>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</si>
  <si>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</si>
  <si>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</si>
  <si>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</si>
  <si>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</si>
  <si>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</si>
  <si>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</si>
  <si>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</si>
  <si>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</si>
  <si>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</si>
  <si>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</si>
  <si>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</si>
  <si>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</si>
  <si>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</si>
  <si>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</si>
  <si>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</si>
  <si>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</si>
  <si>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</si>
  <si>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</si>
  <si>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</si>
  <si>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</si>
  <si>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</si>
  <si>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</si>
  <si>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</si>
  <si>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</si>
  <si>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</si>
  <si>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</si>
  <si>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</si>
  <si>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</si>
  <si>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</si>
  <si>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</si>
  <si>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</si>
  <si>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</si>
  <si>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</si>
  <si>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</si>
  <si>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</si>
  <si>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</si>
  <si>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</si>
  <si>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</si>
  <si>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</si>
  <si>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</si>
  <si>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</si>
  <si>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</si>
  <si>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</si>
  <si>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</si>
  <si>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</si>
  <si>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</si>
  <si>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</si>
  <si>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</si>
  <si>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</si>
  <si>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</si>
  <si>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</si>
  <si>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</si>
  <si>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</si>
  <si>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</si>
  <si>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</si>
  <si>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</si>
  <si>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</si>
  <si>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</si>
  <si>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</si>
  <si>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</si>
  <si>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</si>
  <si>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</si>
  <si>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</si>
  <si>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</si>
  <si>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</si>
  <si>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</si>
  <si>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</si>
  <si>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</si>
  <si>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</si>
  <si>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</si>
  <si>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</si>
  <si>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</si>
  <si>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</si>
  <si>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</si>
  <si>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</si>
  <si>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</si>
  <si>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</si>
  <si>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</si>
  <si>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</si>
  <si>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</si>
  <si>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</si>
  <si>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</si>
  <si>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</si>
  <si>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</si>
  <si>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</si>
  <si>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</si>
  <si>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</si>
  <si>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</si>
  <si>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</si>
  <si>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</si>
  <si>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</si>
  <si>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</si>
  <si>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</si>
  <si>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</si>
  <si>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</si>
  <si>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</si>
  <si>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</si>
  <si>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</si>
  <si>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</si>
  <si>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</si>
  <si>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</si>
  <si>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</si>
  <si>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</si>
  <si>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</si>
  <si>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</si>
  <si>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</si>
  <si>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</si>
  <si>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</si>
  <si>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</si>
  <si>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</si>
  <si>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</si>
  <si>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</si>
  <si>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</si>
  <si>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</si>
  <si>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</si>
  <si>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</si>
  <si>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</si>
  <si>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</si>
  <si>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</si>
  <si>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</si>
  <si>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</si>
  <si>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</si>
  <si>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</si>
  <si>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</si>
  <si>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</si>
  <si>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</si>
  <si>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</si>
  <si>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</si>
  <si>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</si>
  <si>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</si>
  <si>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</si>
  <si>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</si>
  <si>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</si>
  <si>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</si>
  <si>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</si>
  <si>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</si>
  <si>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</si>
  <si>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</si>
  <si>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</si>
  <si>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</si>
  <si>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</si>
  <si>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</si>
  <si>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</si>
  <si>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</si>
  <si>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</si>
  <si>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</si>
  <si>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</si>
  <si>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</si>
  <si>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</si>
  <si>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</si>
  <si>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</si>
  <si>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</si>
  <si>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</si>
  <si>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</si>
  <si>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</si>
  <si>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</si>
  <si>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</si>
  <si>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</si>
  <si>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</si>
  <si>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</si>
  <si>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</si>
  <si>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</si>
  <si>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</si>
  <si>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</si>
  <si>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</si>
  <si>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</si>
  <si>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</si>
  <si>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</si>
  <si>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</si>
  <si>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</si>
  <si>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</si>
  <si>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</si>
  <si>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</si>
  <si>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</si>
  <si>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</si>
  <si>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</si>
  <si>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</si>
  <si>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</si>
  <si>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</si>
  <si>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</si>
  <si>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</si>
  <si>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</si>
  <si>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</si>
  <si>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</si>
  <si>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</si>
  <si>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</si>
  <si>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</si>
  <si>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</si>
  <si>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</si>
  <si>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</si>
  <si>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</si>
  <si>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</si>
  <si>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</si>
  <si>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</si>
  <si>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</si>
  <si>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</si>
  <si>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</si>
  <si>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</si>
  <si>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</si>
  <si>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</si>
  <si>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</si>
  <si>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</si>
  <si>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</si>
  <si>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</si>
  <si>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</si>
  <si>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</si>
  <si>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</si>
  <si>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</si>
  <si>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</si>
  <si>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</si>
  <si>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</si>
  <si>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</si>
  <si>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</si>
  <si>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</si>
  <si>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</si>
  <si>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</si>
  <si>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</si>
  <si>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</si>
  <si>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</si>
  <si>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</si>
  <si>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</si>
  <si>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</si>
  <si>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</si>
  <si>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</si>
  <si>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</si>
  <si>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</si>
  <si>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</si>
  <si>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</si>
  <si>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</si>
  <si>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</si>
  <si>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</si>
  <si>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</si>
  <si>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</si>
  <si>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</si>
  <si>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</si>
  <si>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</si>
  <si>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</si>
  <si>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</si>
  <si>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</si>
  <si>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</si>
  <si>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</si>
  <si>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</si>
  <si>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</si>
  <si>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</si>
  <si>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</si>
  <si>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</si>
  <si>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</si>
  <si>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</si>
  <si>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</si>
  <si>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</si>
  <si>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</si>
  <si>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</si>
  <si>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</si>
  <si>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</si>
  <si>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</si>
  <si>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</si>
  <si>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</si>
  <si>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</si>
  <si>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</si>
  <si>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</si>
  <si>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</si>
  <si>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</si>
  <si>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</si>
  <si>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</si>
  <si>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</si>
  <si>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</si>
  <si>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</si>
  <si>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</si>
  <si>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</si>
  <si>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</si>
  <si>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</si>
  <si>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</si>
  <si>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</si>
  <si>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</si>
  <si>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</si>
  <si>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</si>
  <si>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</si>
  <si>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</si>
  <si>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</si>
  <si>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</si>
  <si>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</si>
  <si>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</si>
  <si>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</si>
  <si>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</si>
  <si>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</si>
  <si>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</si>
  <si>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</si>
  <si>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</si>
  <si>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</si>
  <si>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</si>
  <si>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</si>
  <si>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</si>
  <si>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</si>
  <si>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</si>
  <si>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</si>
  <si>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</si>
  <si>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</si>
  <si>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</si>
  <si>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</si>
  <si>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</si>
  <si>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</si>
  <si>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</si>
  <si>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</si>
  <si>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</si>
  <si>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</si>
  <si>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</si>
  <si>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</si>
  <si>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</si>
  <si>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</si>
  <si>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</si>
  <si>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</si>
  <si>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</si>
  <si>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</si>
  <si>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</si>
  <si>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</si>
  <si>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</si>
  <si>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</si>
  <si>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</si>
  <si>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</si>
  <si>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</si>
  <si>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</si>
  <si>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</si>
  <si>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</si>
  <si>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</si>
  <si>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</si>
  <si>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</si>
  <si>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</si>
  <si>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</si>
  <si>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</si>
  <si>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</si>
  <si>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</si>
  <si>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</si>
  <si>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</si>
  <si>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</si>
  <si>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</si>
  <si>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</si>
  <si>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</si>
  <si>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</si>
  <si>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</si>
  <si>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</si>
  <si>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</si>
  <si>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</si>
  <si>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</si>
  <si>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</si>
  <si>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</si>
  <si>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</si>
  <si>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</si>
  <si>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</si>
  <si>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</si>
  <si>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</si>
  <si>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</si>
  <si>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</si>
  <si>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</si>
  <si>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</si>
  <si>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</si>
  <si>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</si>
  <si>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</si>
  <si>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</si>
  <si>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</si>
  <si>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</si>
  <si>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</si>
  <si>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</si>
  <si>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</si>
  <si>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</si>
  <si>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</si>
  <si>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</si>
  <si>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</si>
  <si>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</si>
  <si>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</si>
  <si>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</si>
  <si>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</si>
  <si>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</si>
  <si>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</si>
  <si>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</si>
  <si>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</si>
  <si>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</si>
  <si>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</si>
  <si>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</si>
  <si>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</si>
  <si>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</si>
  <si>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</si>
  <si>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</si>
  <si>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</si>
  <si>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</si>
  <si>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</si>
  <si>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</si>
  <si>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</si>
  <si>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</si>
  <si>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</si>
  <si>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</si>
  <si>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</si>
  <si>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</si>
  <si>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</si>
  <si>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</si>
  <si>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</si>
  <si>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</si>
  <si>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</si>
  <si>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</si>
  <si>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</si>
  <si>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</si>
  <si>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</si>
  <si>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</si>
  <si>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</si>
  <si>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</si>
  <si>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</si>
  <si>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</si>
  <si>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</si>
  <si>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</si>
  <si>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</si>
  <si>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</si>
  <si>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</si>
  <si>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</si>
  <si>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</si>
  <si>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</si>
  <si>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</si>
  <si>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</si>
  <si>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</si>
  <si>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</si>
  <si>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</si>
  <si>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</si>
  <si>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</si>
  <si>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</si>
  <si>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</si>
  <si>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</si>
  <si>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</si>
  <si>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</si>
  <si>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</si>
  <si>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</si>
  <si>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</si>
  <si>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</si>
  <si>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</si>
  <si>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</si>
  <si>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</si>
  <si>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</si>
  <si>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</si>
  <si>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</si>
  <si>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</si>
  <si>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</si>
  <si>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</si>
  <si>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</si>
  <si>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</si>
  <si>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</si>
  <si>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</si>
  <si>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</si>
  <si>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</si>
  <si>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</si>
  <si>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</si>
  <si>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</si>
  <si>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</si>
  <si>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</si>
  <si>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</si>
  <si>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</si>
  <si>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</si>
  <si>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</si>
  <si>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</si>
  <si>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</si>
  <si>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</si>
  <si>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</si>
  <si>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</si>
  <si>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</si>
  <si>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</si>
  <si>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</si>
  <si>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</si>
  <si>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</si>
  <si>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</si>
  <si>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</si>
  <si>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</si>
  <si>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</si>
  <si>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</si>
  <si>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</si>
  <si>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</si>
  <si>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</si>
  <si>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</si>
  <si>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</si>
  <si>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</si>
  <si>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</si>
  <si>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</si>
  <si>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</si>
  <si>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</si>
  <si>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</si>
  <si>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</si>
  <si>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</si>
  <si>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</si>
  <si>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</si>
  <si>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</si>
  <si>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</si>
  <si>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</si>
  <si>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</si>
  <si>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</si>
  <si>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</si>
  <si>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</si>
  <si>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</si>
  <si>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</si>
  <si>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</si>
  <si>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</si>
  <si>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</si>
  <si>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</si>
  <si>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</si>
  <si>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</si>
  <si>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</si>
  <si>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</si>
  <si>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</si>
  <si>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</si>
  <si>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</si>
  <si>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</si>
  <si>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</si>
  <si>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</si>
  <si>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</si>
  <si>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</si>
  <si>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</si>
  <si>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</si>
  <si>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</si>
  <si>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</si>
  <si>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</si>
  <si>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</si>
  <si>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</si>
  <si>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</si>
  <si>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</si>
  <si>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</si>
  <si>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</si>
  <si>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</si>
  <si>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</si>
  <si>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</si>
  <si>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</si>
  <si>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</si>
  <si>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</si>
  <si>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</si>
  <si>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</si>
  <si>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</si>
  <si>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</si>
  <si>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</si>
  <si>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</si>
  <si>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</si>
  <si>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</si>
  <si>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</si>
  <si>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</si>
  <si>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</si>
  <si>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</si>
  <si>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</si>
  <si>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</si>
  <si>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</si>
  <si>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</si>
  <si>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</si>
  <si>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</si>
  <si>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</si>
  <si>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</si>
  <si>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</si>
  <si>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</si>
  <si>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</si>
  <si>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</si>
  <si>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</si>
  <si>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</si>
  <si>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</si>
  <si>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</si>
  <si>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</si>
  <si>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</si>
  <si>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</si>
  <si>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</si>
  <si>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</si>
  <si>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</si>
  <si>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</si>
  <si>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</si>
  <si>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</si>
  <si>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</si>
  <si>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</si>
  <si>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</si>
  <si>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</si>
  <si>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</si>
  <si>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</si>
  <si>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</si>
  <si>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</si>
  <si>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</si>
  <si>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</si>
  <si>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</si>
  <si>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</si>
  <si>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</si>
  <si>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</si>
  <si>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</si>
  <si>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</si>
  <si>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</si>
  <si>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</si>
  <si>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</si>
  <si>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</si>
  <si>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</si>
  <si>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</si>
  <si>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</si>
  <si>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</si>
  <si>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</si>
  <si>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</si>
  <si>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</si>
  <si>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</si>
  <si>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</si>
  <si>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</si>
  <si>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</si>
  <si>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</si>
  <si>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</si>
  <si>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</si>
  <si>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</si>
  <si>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</si>
  <si>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</si>
  <si>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</si>
  <si>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</si>
  <si>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</si>
  <si>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</si>
  <si>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</si>
  <si>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</si>
  <si>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</si>
  <si>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</si>
  <si>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</si>
  <si>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</si>
  <si>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</si>
  <si>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</si>
  <si>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</si>
  <si>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</si>
  <si>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</si>
  <si>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</si>
  <si>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</si>
  <si>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</si>
  <si>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</si>
  <si>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</si>
  <si>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</si>
  <si>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</si>
  <si>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</si>
  <si>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</si>
  <si>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</si>
  <si>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</si>
  <si>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</si>
  <si>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</si>
  <si>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</si>
  <si>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</si>
  <si>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</si>
  <si>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</si>
  <si>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</si>
  <si>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</si>
  <si>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</si>
  <si>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</si>
  <si>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</si>
  <si>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</si>
  <si>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</si>
  <si>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</si>
  <si>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</si>
  <si>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</si>
  <si>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</si>
  <si>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</si>
  <si>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</si>
  <si>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</si>
  <si>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</si>
  <si>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</si>
  <si>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</si>
  <si>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</si>
  <si>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</si>
  <si>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</si>
  <si>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</si>
  <si>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</si>
  <si>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</si>
  <si>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</si>
  <si>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</si>
  <si>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</si>
  <si>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</si>
  <si>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</si>
  <si>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</si>
  <si>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</si>
  <si>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</si>
  <si>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</si>
  <si>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</si>
  <si>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</si>
  <si>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</si>
  <si>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</si>
  <si>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</si>
  <si>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</si>
  <si>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</si>
  <si>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</si>
  <si>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</si>
  <si>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</si>
  <si>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</si>
  <si>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</si>
  <si>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</si>
  <si>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</si>
  <si>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</si>
  <si>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</si>
  <si>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</si>
  <si>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</si>
  <si>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</si>
  <si>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</si>
  <si>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</si>
  <si>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</si>
  <si>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</si>
  <si>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</si>
  <si>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</si>
  <si>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</si>
  <si>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</si>
  <si>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</si>
  <si>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</si>
  <si>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</si>
  <si>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</si>
  <si>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</si>
  <si>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</si>
  <si>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</si>
  <si>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</si>
  <si>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</si>
  <si>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</si>
  <si>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</si>
  <si>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</si>
  <si>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</si>
  <si>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</si>
  <si>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</si>
  <si>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</si>
  <si>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</si>
  <si>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</si>
  <si>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</si>
  <si>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</si>
  <si>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</si>
  <si>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</si>
  <si>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</si>
  <si>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</si>
  <si>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</si>
  <si>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</si>
  <si>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</si>
  <si>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</si>
  <si>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</si>
  <si>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</si>
  <si>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</si>
  <si>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</si>
  <si>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</si>
  <si>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</si>
  <si>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</si>
  <si>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</si>
  <si>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</si>
  <si>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</si>
  <si>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</si>
  <si>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</si>
  <si>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</si>
  <si>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</si>
  <si>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</si>
  <si>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</si>
  <si>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</si>
  <si>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</si>
  <si>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</si>
  <si>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</si>
  <si>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</si>
  <si>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</si>
  <si>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</si>
  <si>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</si>
  <si>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</si>
  <si>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</si>
  <si>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</si>
  <si>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</si>
  <si>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</si>
  <si>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</si>
  <si>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</si>
  <si>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</si>
  <si>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</si>
  <si>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</si>
  <si>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</si>
  <si>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</si>
  <si>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</si>
  <si>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</si>
  <si>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</si>
  <si>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</si>
  <si>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</si>
  <si>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</si>
  <si>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</si>
  <si>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</si>
  <si>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</si>
  <si>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</si>
  <si>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</si>
  <si>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</si>
  <si>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</si>
  <si>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</si>
  <si>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</si>
  <si>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</si>
  <si>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</si>
  <si>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</si>
  <si>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</si>
  <si>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</si>
  <si>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</si>
  <si>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</si>
  <si>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</si>
  <si>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</si>
  <si>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</si>
  <si>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</si>
  <si>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</si>
  <si>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</si>
  <si>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</si>
  <si>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</si>
  <si>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</si>
  <si>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</si>
  <si>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</si>
  <si>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</si>
  <si>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</si>
  <si>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</si>
  <si>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</si>
  <si>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</si>
  <si>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</si>
  <si>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</si>
  <si>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</si>
  <si>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</si>
  <si>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</si>
  <si>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</si>
  <si>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</si>
  <si>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</si>
  <si>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</si>
  <si>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</si>
  <si>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</si>
  <si>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</si>
  <si>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</si>
  <si>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</si>
  <si>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</si>
  <si>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</si>
  <si>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</si>
  <si>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</si>
  <si>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</si>
  <si>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</si>
  <si>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</si>
  <si>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</si>
  <si>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</si>
  <si>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</si>
  <si>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</si>
  <si>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</si>
  <si>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</si>
  <si>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</si>
  <si>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</si>
  <si>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</si>
  <si>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</si>
  <si>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</si>
  <si>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</si>
  <si>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</si>
  <si>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</si>
  <si>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</si>
  <si>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</si>
  <si>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</si>
  <si>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</si>
  <si>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</si>
  <si>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</si>
  <si>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</si>
  <si>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</si>
  <si>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</si>
  <si>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</si>
  <si>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</si>
  <si>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</si>
  <si>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</si>
  <si>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</si>
  <si>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</si>
  <si>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</si>
  <si>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</si>
  <si>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</si>
  <si>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</si>
  <si>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</si>
  <si>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</si>
  <si>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</si>
  <si>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</si>
  <si>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</si>
  <si>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</si>
  <si>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</si>
  <si>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</si>
  <si>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</si>
  <si>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</si>
  <si>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</si>
  <si>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</si>
  <si>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</si>
  <si>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</si>
  <si>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</si>
  <si>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</si>
  <si>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</si>
  <si>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</si>
  <si>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</si>
  <si>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</si>
  <si>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</si>
  <si>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</si>
  <si>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</si>
  <si>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</si>
  <si>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</si>
  <si>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</si>
  <si>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</si>
  <si>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</si>
  <si>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</si>
  <si>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</si>
  <si>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</si>
  <si>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</si>
  <si>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</si>
  <si>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</si>
  <si>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</si>
  <si>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</si>
  <si>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</si>
  <si>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</si>
  <si>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</si>
  <si>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</si>
  <si>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</si>
  <si>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</si>
  <si>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</si>
  <si>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</si>
  <si>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</si>
  <si>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</si>
  <si>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</si>
  <si>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</si>
  <si>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</si>
  <si>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</si>
  <si>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</si>
  <si>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</si>
  <si>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</si>
  <si>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</si>
  <si>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</si>
  <si>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</si>
  <si>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</si>
  <si>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</si>
  <si>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</si>
  <si>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</si>
  <si>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</si>
  <si>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</si>
  <si>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</si>
  <si>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</si>
  <si>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</si>
  <si>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</si>
  <si>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</si>
  <si>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</si>
  <si>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</si>
  <si>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</si>
  <si>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</si>
  <si>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</si>
  <si>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</si>
  <si>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</si>
  <si>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</si>
  <si>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</si>
  <si>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</si>
  <si>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</si>
  <si>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</si>
  <si>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</si>
  <si>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</si>
  <si>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</si>
  <si>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</si>
  <si>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</si>
  <si>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</si>
  <si>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</si>
  <si>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</si>
  <si>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</si>
  <si>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</si>
  <si>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</si>
  <si>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</si>
  <si>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</si>
  <si>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</si>
  <si>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</si>
  <si>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</si>
  <si>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</si>
  <si>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</si>
  <si>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</si>
  <si>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</si>
  <si>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</si>
  <si>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</si>
  <si>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</si>
  <si>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</si>
  <si>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</si>
  <si>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</si>
  <si>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</si>
  <si>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</si>
  <si>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</si>
  <si>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</si>
  <si>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</si>
  <si>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</si>
  <si>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</si>
  <si>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</si>
  <si>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</si>
  <si>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</si>
  <si>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</si>
  <si>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</si>
  <si>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</si>
  <si>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</si>
  <si>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</si>
  <si>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</si>
  <si>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</si>
  <si>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</si>
  <si>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</si>
  <si>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</si>
  <si>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</si>
  <si>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</si>
  <si>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</si>
  <si>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</si>
  <si>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</si>
  <si>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</si>
  <si>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</si>
  <si>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</si>
  <si>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</si>
  <si>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</si>
  <si>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</si>
  <si>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</si>
  <si>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</si>
  <si>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</si>
  <si>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</si>
  <si>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</si>
  <si>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</si>
  <si>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</si>
  <si>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</si>
  <si>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</si>
  <si>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</si>
  <si>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</si>
  <si>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</si>
  <si>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</si>
  <si>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</si>
  <si>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</si>
  <si>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</si>
  <si>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</si>
  <si>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</si>
  <si>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</si>
  <si>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</si>
  <si>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</si>
  <si>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</si>
  <si>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</si>
  <si>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</si>
  <si>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</si>
  <si>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</si>
  <si>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</si>
  <si>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</si>
  <si>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</si>
  <si>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</si>
  <si>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</si>
  <si>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</si>
  <si>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</si>
  <si>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</si>
  <si>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</si>
  <si>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</si>
  <si>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</si>
  <si>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</si>
  <si>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</si>
  <si>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</si>
  <si>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</si>
  <si>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</si>
  <si>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</si>
  <si>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</si>
  <si>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</si>
  <si>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</si>
  <si>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</si>
  <si>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</si>
  <si>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</si>
  <si>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</si>
  <si>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</si>
  <si>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</si>
  <si>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</si>
  <si>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</si>
  <si>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</si>
  <si>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</si>
  <si>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</si>
  <si>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</si>
  <si>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</si>
  <si>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</si>
  <si>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</si>
  <si>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</si>
  <si>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</si>
  <si>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</si>
  <si>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</si>
  <si>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</si>
  <si>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</si>
  <si>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</si>
  <si>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</si>
  <si>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</si>
  <si>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</si>
  <si>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</si>
  <si>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</si>
  <si>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</si>
  <si>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</si>
  <si>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</si>
  <si>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</si>
  <si>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</si>
  <si>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</si>
  <si>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</si>
  <si>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</si>
  <si>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</si>
  <si>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</si>
  <si>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</si>
  <si>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</si>
  <si>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</si>
  <si>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</si>
  <si>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</si>
  <si>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</si>
  <si>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</si>
  <si>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</si>
  <si>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</si>
  <si>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</si>
  <si>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</si>
  <si>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</si>
  <si>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</si>
  <si>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</si>
  <si>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</si>
  <si>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</si>
  <si>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</si>
  <si>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</si>
  <si>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</si>
  <si>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</si>
  <si>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</si>
  <si>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</si>
  <si>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</si>
  <si>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</si>
  <si>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</si>
  <si>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</si>
  <si>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</si>
  <si>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</si>
  <si>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</si>
  <si>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</si>
  <si>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</si>
  <si>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</si>
  <si>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</si>
  <si>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</si>
  <si>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</si>
  <si>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</si>
  <si>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</si>
  <si>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</si>
  <si>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</si>
  <si>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</si>
  <si>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</si>
  <si>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</si>
  <si>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</si>
  <si>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</si>
  <si>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</si>
  <si>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</si>
  <si>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</si>
  <si>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</si>
  <si>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</si>
  <si>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</si>
  <si>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</si>
  <si>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</si>
  <si>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</si>
  <si>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</si>
  <si>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</si>
  <si>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</si>
  <si>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</si>
  <si>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</si>
  <si>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</si>
  <si>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</si>
  <si>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</si>
  <si>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</si>
  <si>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</si>
  <si>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</si>
  <si>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</si>
  <si>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</si>
  <si>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</si>
  <si>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</si>
  <si>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</si>
  <si>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</si>
  <si>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</si>
  <si>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</si>
  <si>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</si>
  <si>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</si>
  <si>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</si>
  <si>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</si>
  <si>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</si>
  <si>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</si>
  <si>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</si>
  <si>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</si>
  <si>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</si>
  <si>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</si>
  <si>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</si>
  <si>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</si>
  <si>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</si>
  <si>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</si>
  <si>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</si>
  <si>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</si>
  <si>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</si>
  <si>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</si>
  <si>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</si>
  <si>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</si>
  <si>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</si>
  <si>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</si>
  <si>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</si>
  <si>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</si>
  <si>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</si>
  <si>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</si>
  <si>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</si>
  <si>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</si>
  <si>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</si>
  <si>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</si>
  <si>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</si>
  <si>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</si>
  <si>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</si>
  <si>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</si>
  <si>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</si>
  <si>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</si>
  <si>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</si>
  <si>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</si>
  <si>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</si>
  <si>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</si>
  <si>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</si>
  <si>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</si>
  <si>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</si>
  <si>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</si>
  <si>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</si>
  <si>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</si>
  <si>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</si>
  <si>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</si>
  <si>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</si>
  <si>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</si>
  <si>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</si>
  <si>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</si>
  <si>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</si>
  <si>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</si>
  <si>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</si>
  <si>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</si>
  <si>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</si>
  <si>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</si>
  <si>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</si>
  <si>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</si>
  <si>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</si>
  <si>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</si>
  <si>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</si>
  <si>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</si>
  <si>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</si>
  <si>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</si>
  <si>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</si>
  <si>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</si>
  <si>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</si>
  <si>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</si>
  <si>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</si>
  <si>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</si>
  <si>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</si>
  <si>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</si>
  <si>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</si>
  <si>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</si>
  <si>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</si>
  <si>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</si>
  <si>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</si>
  <si>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</si>
  <si>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</si>
  <si>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</si>
  <si>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</si>
  <si>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</si>
  <si>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</si>
  <si>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</si>
  <si>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</si>
  <si>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</si>
  <si>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</si>
  <si>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</si>
  <si>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</si>
  <si>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</si>
  <si>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</si>
  <si>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</si>
  <si>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</si>
  <si>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</si>
  <si>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</si>
  <si>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</si>
  <si>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</si>
  <si>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</si>
  <si>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</si>
  <si>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</si>
  <si>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</si>
  <si>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</si>
  <si>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</si>
  <si>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</si>
  <si>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</si>
  <si>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</si>
  <si>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</si>
  <si>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</si>
  <si>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</si>
  <si>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</si>
  <si>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</si>
  <si>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</si>
  <si>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</si>
  <si>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</si>
  <si>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</si>
  <si>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</si>
  <si>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</si>
  <si>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</si>
  <si>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</si>
  <si>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</si>
  <si>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</si>
  <si>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</si>
  <si>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</si>
  <si>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</si>
  <si>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</si>
  <si>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</si>
  <si>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</si>
  <si>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</si>
  <si>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</si>
  <si>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</si>
  <si>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</si>
  <si>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</si>
  <si>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</si>
  <si>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</si>
  <si>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</si>
  <si>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</si>
  <si>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</si>
  <si>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</si>
  <si>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</si>
  <si>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</si>
  <si>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</si>
  <si>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</si>
  <si>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</si>
  <si>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</si>
  <si>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</si>
  <si>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</si>
  <si>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</si>
  <si>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</si>
  <si>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</si>
  <si>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</si>
  <si>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</si>
  <si>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</si>
  <si>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</si>
  <si>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</si>
  <si>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</si>
  <si>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</si>
  <si>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</si>
  <si>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</si>
  <si>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</si>
  <si>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</si>
  <si>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</si>
  <si>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</si>
  <si>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</si>
  <si>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</si>
  <si>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</si>
  <si>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</si>
  <si>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</si>
  <si>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</si>
  <si>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</si>
  <si>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</si>
  <si>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</si>
  <si>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</si>
  <si>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</si>
  <si>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</si>
  <si>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</si>
  <si>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</si>
  <si>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</si>
  <si>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</si>
  <si>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</si>
  <si>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</si>
  <si>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</si>
  <si>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</si>
  <si>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</si>
  <si>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</si>
  <si>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</si>
  <si>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</si>
  <si>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</si>
  <si>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</si>
  <si>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</si>
  <si>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</si>
  <si>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</si>
  <si>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</si>
  <si>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</si>
  <si>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</si>
  <si>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</si>
  <si>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</si>
  <si>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</si>
  <si>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</si>
  <si>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</si>
  <si>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</si>
  <si>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</si>
  <si>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</si>
  <si>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</si>
  <si>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</si>
  <si>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</si>
  <si>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</si>
  <si>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</si>
  <si>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</si>
  <si>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</si>
  <si>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</si>
  <si>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</si>
  <si>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</si>
  <si>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</si>
  <si>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</si>
  <si>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</si>
  <si>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</si>
  <si>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</si>
  <si>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</si>
  <si>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</si>
  <si>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</si>
  <si>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</si>
  <si>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</si>
  <si>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</si>
  <si>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</si>
  <si>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</si>
  <si>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</si>
  <si>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</si>
  <si>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</si>
  <si>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</si>
  <si>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</si>
  <si>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</si>
  <si>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</si>
  <si>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</si>
  <si>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</si>
  <si>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</si>
  <si>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</si>
  <si>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</si>
  <si>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</si>
  <si>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</si>
  <si>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</si>
  <si>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</si>
  <si>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</si>
  <si>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</si>
  <si>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</si>
  <si>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</si>
  <si>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</si>
  <si>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</si>
  <si>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</si>
  <si>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</si>
  <si>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</si>
  <si>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</si>
  <si>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</si>
  <si>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</si>
  <si>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</si>
  <si>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</si>
  <si>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</si>
  <si>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</si>
  <si>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</si>
  <si>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</si>
  <si>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</si>
  <si>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</si>
  <si>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</si>
  <si>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</si>
  <si>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</si>
  <si>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</si>
  <si>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</si>
  <si>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</si>
  <si>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</si>
  <si>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</si>
  <si>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</si>
  <si>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</si>
  <si>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</si>
  <si>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</si>
  <si>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</si>
  <si>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</si>
  <si>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</si>
  <si>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</si>
  <si>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</si>
  <si>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</si>
  <si>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</si>
  <si>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</si>
  <si>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</si>
  <si>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</si>
  <si>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</si>
  <si>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</si>
  <si>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</si>
  <si>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</si>
  <si>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</si>
  <si>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</si>
  <si>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</si>
  <si>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</si>
  <si>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</si>
  <si>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</si>
  <si>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</si>
  <si>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</si>
  <si>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</si>
  <si>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</si>
  <si>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</si>
  <si>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</si>
  <si>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</si>
  <si>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</si>
  <si>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</si>
  <si>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</si>
  <si>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</si>
  <si>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</si>
  <si>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</si>
  <si>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</si>
  <si>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</si>
  <si>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</si>
  <si>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</si>
  <si>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</si>
  <si>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</si>
  <si>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</si>
  <si>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</si>
  <si>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</si>
  <si>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</si>
  <si>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</si>
  <si>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</si>
  <si>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</si>
  <si>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</si>
  <si>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</si>
  <si>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</si>
  <si>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</si>
  <si>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</si>
  <si>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</si>
  <si>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</si>
  <si>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</si>
  <si>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</si>
  <si>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</si>
  <si>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</si>
  <si>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</si>
  <si>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</si>
  <si>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</si>
  <si>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</si>
  <si>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</si>
  <si>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</si>
  <si>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</si>
  <si>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</si>
  <si>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</si>
  <si>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</si>
  <si>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</si>
  <si>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</si>
  <si>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</si>
  <si>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</si>
  <si>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</si>
  <si>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</si>
  <si>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</si>
  <si>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</si>
  <si>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</si>
  <si>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</si>
  <si>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</si>
  <si>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</si>
  <si>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</si>
  <si>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</si>
  <si>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</si>
  <si>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</si>
  <si>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</si>
  <si>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</si>
  <si>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</si>
  <si>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</si>
  <si>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</si>
  <si>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</si>
  <si>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</si>
  <si>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</si>
  <si>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</si>
  <si>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</si>
  <si>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</si>
  <si>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</si>
  <si>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</si>
  <si>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</si>
  <si>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</si>
  <si>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</si>
  <si>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</si>
  <si>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</si>
  <si>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</si>
  <si>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</si>
  <si>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</si>
  <si>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</si>
  <si>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</si>
  <si>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</si>
  <si>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</si>
  <si>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</si>
  <si>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</si>
  <si>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</si>
  <si>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</si>
  <si>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</si>
  <si>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</si>
  <si>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</si>
  <si>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</si>
  <si>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</si>
  <si>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</si>
  <si>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</si>
  <si>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</si>
  <si>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</si>
  <si>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</si>
  <si>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</si>
  <si>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</si>
  <si>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</si>
  <si>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</si>
  <si>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</si>
  <si>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</si>
  <si>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</si>
  <si>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</si>
  <si>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</si>
  <si>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</si>
  <si>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</si>
  <si>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</si>
  <si>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</si>
  <si>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</si>
  <si>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</si>
  <si>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</si>
  <si>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</si>
  <si>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</si>
  <si>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</si>
  <si>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</si>
  <si>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</si>
  <si>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</si>
  <si>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</si>
  <si>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</si>
  <si>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</si>
  <si>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</si>
  <si>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</si>
  <si>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</si>
  <si>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</si>
  <si>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</si>
  <si>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</si>
  <si>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</si>
  <si>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</si>
  <si>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</si>
  <si>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</si>
  <si>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</si>
  <si>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</si>
  <si>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</si>
  <si>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</si>
  <si>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</si>
  <si>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</si>
  <si>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</si>
  <si>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</si>
  <si>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</si>
  <si>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</si>
  <si>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</si>
  <si>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</si>
  <si>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</si>
  <si>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</si>
  <si>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</si>
  <si>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</si>
  <si>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</si>
  <si>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</si>
  <si>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</si>
  <si>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</si>
  <si>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</si>
  <si>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</si>
  <si>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</si>
  <si>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</si>
  <si>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</si>
  <si>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</si>
  <si>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</si>
  <si>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</si>
  <si>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</si>
  <si>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</si>
  <si>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</si>
  <si>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</si>
  <si>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</si>
  <si>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</si>
  <si>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</si>
  <si>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</si>
  <si>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</si>
  <si>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</si>
  <si>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</si>
  <si>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</si>
  <si>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</si>
  <si>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</si>
  <si>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</si>
  <si>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</si>
  <si>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</si>
  <si>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</si>
  <si>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</si>
  <si>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</si>
  <si>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</si>
  <si>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</si>
  <si>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</si>
  <si>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</si>
  <si>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</si>
  <si>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</si>
  <si>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</si>
  <si>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</si>
  <si>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</si>
  <si>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</si>
  <si>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</si>
  <si>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</si>
  <si>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</si>
  <si>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</si>
  <si>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</si>
  <si>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</si>
  <si>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</si>
  <si>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</si>
  <si>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</si>
  <si>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</si>
  <si>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</si>
  <si>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</si>
  <si>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</si>
  <si>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</si>
  <si>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</si>
  <si>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</si>
  <si>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</si>
  <si>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</si>
  <si>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</si>
  <si>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</si>
  <si>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</si>
  <si>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</si>
  <si>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</si>
  <si>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</si>
  <si>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</si>
  <si>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</si>
  <si>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</si>
  <si>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</si>
  <si>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</si>
  <si>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</si>
  <si>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</si>
  <si>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</si>
  <si>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</si>
  <si>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</si>
  <si>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</si>
  <si>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</si>
  <si>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</si>
  <si>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</si>
  <si>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</si>
  <si>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</si>
  <si>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</si>
  <si>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</si>
  <si>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</si>
  <si>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</si>
  <si>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</si>
  <si>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</si>
  <si>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</si>
  <si>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</si>
  <si>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</si>
  <si>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</si>
  <si>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</si>
  <si>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</si>
  <si>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</si>
  <si>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</si>
  <si>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</si>
  <si>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</si>
  <si>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</si>
  <si>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</si>
  <si>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</si>
  <si>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</si>
  <si>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</si>
  <si>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</si>
  <si>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</si>
  <si>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</si>
  <si>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</si>
  <si>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</si>
  <si>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</si>
  <si>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</si>
  <si>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</si>
  <si>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</si>
  <si>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</si>
  <si>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</si>
  <si>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</si>
  <si>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</si>
  <si>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</si>
  <si>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</si>
  <si>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</si>
  <si>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</si>
  <si>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</si>
  <si>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</si>
  <si>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</si>
  <si>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</si>
  <si>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</si>
  <si>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</si>
  <si>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</si>
  <si>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</si>
  <si>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</si>
  <si>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</si>
  <si>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</si>
  <si>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</si>
  <si>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</si>
  <si>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</si>
  <si>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</si>
  <si>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</si>
  <si>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</si>
  <si>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</si>
  <si>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</si>
  <si>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</si>
  <si>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</si>
  <si>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</si>
  <si>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</si>
  <si>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</si>
  <si>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</si>
  <si>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</si>
  <si>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</si>
  <si>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</si>
  <si>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</si>
  <si>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</si>
  <si>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</si>
  <si>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</si>
  <si>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</si>
  <si>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</si>
  <si>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</si>
  <si>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</si>
  <si>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</si>
  <si>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</si>
  <si>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</si>
  <si>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</si>
  <si>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</si>
  <si>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</si>
  <si>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</si>
  <si>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</si>
  <si>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</si>
  <si>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</si>
  <si>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</si>
  <si>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</si>
  <si>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</si>
  <si>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</si>
  <si>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</si>
  <si>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</si>
  <si>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</si>
  <si>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</si>
  <si>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</si>
  <si>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</si>
  <si>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</si>
  <si>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</si>
  <si>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</si>
  <si>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</si>
  <si>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</si>
  <si>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</si>
  <si>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</si>
  <si>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</si>
  <si>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</si>
  <si>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</si>
  <si>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</si>
  <si>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</si>
  <si>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</si>
  <si>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</si>
  <si>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</si>
  <si>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</si>
  <si>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</si>
  <si>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</si>
  <si>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</si>
  <si>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</si>
  <si>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</si>
  <si>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</si>
  <si>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</si>
  <si>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</si>
  <si>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</si>
  <si>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</si>
  <si>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</si>
  <si>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</si>
  <si>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</si>
  <si>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</si>
  <si>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</si>
  <si>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</si>
  <si>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</si>
  <si>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</si>
  <si>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</si>
  <si>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</si>
  <si>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</si>
  <si>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</si>
  <si>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</si>
  <si>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</si>
  <si>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</si>
  <si>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</si>
  <si>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</si>
  <si>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</si>
  <si>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</si>
  <si>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</si>
  <si>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</si>
  <si>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</si>
  <si>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</si>
  <si>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</si>
  <si>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</si>
  <si>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</si>
  <si>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</si>
  <si>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</si>
  <si>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</si>
  <si>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</si>
  <si>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</si>
  <si>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</si>
  <si>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</si>
  <si>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</si>
  <si>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</si>
  <si>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</si>
  <si>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</si>
  <si>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</si>
  <si>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</si>
  <si>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</si>
  <si>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</si>
  <si>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</si>
  <si>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</si>
  <si>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</si>
  <si>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</si>
  <si>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</si>
  <si>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</si>
  <si>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</si>
  <si>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</si>
  <si>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</si>
  <si>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</si>
  <si>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</si>
  <si>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</si>
  <si>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</si>
  <si>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</si>
  <si>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</si>
  <si>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</si>
  <si>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</si>
  <si>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</si>
  <si>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</si>
  <si>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</si>
  <si>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</si>
  <si>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</si>
  <si>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</si>
  <si>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</si>
  <si>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</si>
  <si>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</si>
  <si>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</si>
  <si>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</si>
  <si>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</si>
  <si>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</si>
  <si>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</si>
  <si>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</si>
  <si>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</si>
  <si>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</si>
  <si>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</si>
  <si>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</si>
  <si>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</si>
  <si>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</si>
  <si>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</si>
  <si>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</si>
  <si>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</si>
  <si>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</si>
  <si>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</si>
  <si>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</si>
  <si>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</si>
  <si>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</si>
  <si>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</si>
  <si>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</si>
  <si>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</si>
  <si>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</si>
  <si>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</si>
  <si>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</si>
  <si>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</si>
  <si>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</si>
  <si>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</si>
  <si>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</si>
  <si>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</si>
  <si>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</si>
  <si>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</si>
  <si>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</si>
  <si>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</si>
  <si>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</si>
  <si>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</si>
  <si>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</si>
  <si>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</si>
  <si>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</si>
  <si>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</si>
  <si>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</si>
  <si>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</si>
  <si>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</si>
  <si>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</si>
  <si>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</si>
  <si>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</si>
  <si>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</si>
  <si>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</si>
  <si>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</si>
  <si>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</si>
  <si>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</si>
  <si>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</si>
  <si>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</si>
  <si>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</si>
  <si>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</si>
  <si>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</si>
  <si>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</si>
  <si>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</si>
  <si>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</si>
  <si>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</si>
  <si>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</si>
  <si>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</si>
  <si>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</si>
  <si>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</si>
  <si>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</si>
  <si>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</si>
  <si>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</si>
  <si>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</si>
  <si>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</si>
  <si>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</si>
  <si>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</si>
  <si>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</si>
  <si>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</si>
  <si>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</si>
  <si>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</si>
  <si>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</si>
  <si>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</si>
  <si>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</si>
  <si>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</si>
  <si>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</si>
  <si>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</si>
  <si>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</si>
  <si>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</si>
  <si>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</si>
  <si>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</si>
  <si>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</si>
  <si>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</si>
  <si>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</si>
  <si>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</si>
  <si>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</si>
  <si>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</si>
  <si>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</si>
  <si>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</si>
  <si>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</si>
  <si>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</si>
  <si>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</si>
  <si>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</si>
  <si>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</si>
  <si>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</si>
  <si>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</si>
  <si>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</si>
  <si>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</si>
  <si>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</si>
  <si>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</si>
  <si>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</si>
  <si>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</si>
  <si>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</si>
  <si>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</si>
  <si>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</si>
  <si>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</si>
  <si>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</si>
  <si>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</si>
  <si>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</si>
  <si>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</si>
  <si>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</si>
  <si>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</si>
  <si>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</si>
  <si>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</si>
  <si>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</si>
  <si>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</si>
  <si>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</si>
  <si>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</si>
  <si>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</si>
  <si>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</si>
  <si>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</si>
  <si>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</si>
  <si>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</si>
  <si>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</si>
  <si>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</si>
  <si>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</si>
  <si>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</si>
  <si>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</si>
  <si>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</si>
  <si>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</si>
  <si>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</si>
  <si>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</si>
  <si>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</si>
  <si>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</si>
  <si>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</si>
  <si>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</si>
  <si>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</si>
  <si>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</si>
  <si>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</si>
  <si>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</si>
  <si>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</si>
  <si>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</si>
  <si>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</si>
  <si>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</si>
  <si>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</si>
  <si>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</si>
  <si>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</si>
  <si>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</si>
  <si>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</si>
  <si>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</si>
  <si>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</si>
  <si>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</si>
  <si>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</si>
  <si>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</si>
  <si>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</si>
  <si>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</si>
  <si>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</si>
  <si>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</si>
  <si>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</si>
  <si>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</si>
  <si>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</si>
  <si>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</si>
  <si>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</si>
  <si>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</si>
  <si>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</si>
  <si>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</si>
  <si>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</si>
  <si>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</si>
  <si>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</si>
  <si>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</si>
  <si>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</si>
  <si>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</si>
  <si>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</si>
  <si>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</si>
  <si>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</si>
  <si>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</si>
  <si>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</si>
  <si>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</si>
  <si>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</si>
  <si>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</si>
  <si>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</si>
  <si>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</si>
  <si>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</si>
  <si>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</si>
  <si>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</si>
  <si>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</si>
  <si>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</si>
  <si>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</si>
  <si>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</si>
  <si>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</si>
  <si>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</si>
  <si>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</si>
  <si>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</si>
  <si>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</si>
  <si>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</si>
  <si>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</si>
  <si>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</si>
  <si>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</si>
  <si>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</si>
  <si>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</si>
  <si>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</si>
  <si>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</si>
  <si>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</si>
  <si>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</si>
  <si>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</si>
  <si>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</si>
  <si>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</si>
  <si>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</si>
  <si>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</si>
  <si>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</si>
  <si>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</si>
  <si>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</si>
  <si>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</si>
  <si>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</si>
  <si>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</si>
  <si>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</si>
  <si>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</si>
  <si>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</si>
  <si>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</si>
  <si>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</si>
  <si>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</si>
  <si>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</si>
  <si>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</si>
  <si>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</si>
  <si>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</si>
  <si>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</si>
  <si>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</si>
  <si>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</si>
  <si>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</si>
  <si>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</si>
  <si>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</si>
  <si>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</si>
  <si>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</si>
  <si>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</si>
  <si>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</si>
  <si>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</si>
  <si>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</si>
  <si>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</si>
  <si>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</si>
  <si>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</si>
  <si>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</si>
  <si>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</si>
  <si>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</si>
  <si>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</si>
  <si>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</si>
  <si>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</si>
  <si>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</si>
  <si>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</si>
  <si>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</si>
  <si>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</si>
  <si>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</si>
  <si>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</si>
  <si>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</si>
  <si>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</si>
  <si>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</si>
  <si>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</si>
  <si>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</si>
  <si>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</si>
  <si>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</si>
  <si>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</si>
  <si>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</si>
  <si>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</si>
  <si>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</si>
  <si>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</si>
  <si>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</si>
  <si>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</si>
  <si>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</si>
  <si>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</si>
  <si>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</si>
  <si>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</si>
  <si>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</si>
  <si>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</si>
  <si>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</si>
  <si>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</si>
  <si>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</si>
  <si>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</si>
  <si>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</si>
  <si>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</si>
  <si>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</si>
  <si>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</si>
  <si>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</si>
  <si>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</si>
  <si>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</si>
  <si>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</si>
  <si>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</si>
  <si>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</si>
  <si>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</si>
  <si>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</si>
  <si>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</si>
  <si>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</si>
  <si>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</si>
  <si>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</si>
  <si>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</si>
  <si>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</si>
  <si>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</si>
  <si>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</si>
  <si>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</si>
  <si>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</si>
  <si>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</si>
  <si>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</si>
  <si>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</si>
  <si>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</si>
  <si>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</si>
  <si>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</si>
  <si>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</si>
  <si>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</si>
  <si>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</si>
  <si>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</si>
  <si>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</si>
  <si>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</si>
  <si>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</si>
  <si>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</si>
  <si>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</si>
  <si>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</si>
  <si>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</si>
  <si>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</si>
  <si>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</si>
  <si>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</si>
  <si>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</si>
  <si>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</si>
  <si>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</si>
  <si>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</si>
  <si>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</si>
  <si>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</si>
  <si>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</si>
  <si>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</si>
  <si>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</si>
  <si>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</si>
  <si>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</si>
  <si>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</si>
  <si>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</si>
  <si>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</si>
  <si>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</si>
  <si>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</si>
  <si>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</si>
  <si>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</si>
  <si>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</si>
  <si>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</si>
  <si>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</si>
  <si>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</si>
  <si>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</si>
  <si>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</si>
  <si>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</si>
  <si>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</si>
  <si>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</si>
  <si>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</si>
  <si>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</si>
  <si>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</si>
  <si>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</si>
  <si>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</si>
  <si>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</si>
  <si>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</si>
  <si>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</si>
  <si>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</si>
  <si>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</si>
  <si>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</si>
  <si>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</si>
  <si>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</si>
  <si>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</si>
  <si>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</si>
  <si>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</si>
  <si>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</si>
  <si>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</si>
  <si>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</si>
  <si>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</si>
  <si>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</si>
  <si>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</si>
  <si>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</si>
  <si>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</si>
  <si>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</si>
  <si>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</si>
  <si>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</si>
  <si>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</si>
  <si>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</si>
  <si>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</si>
  <si>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</si>
  <si>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</si>
  <si>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</si>
  <si>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</si>
  <si>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</si>
  <si>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</si>
  <si>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</si>
  <si>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</si>
  <si>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</si>
  <si>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</si>
  <si>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</si>
  <si>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</si>
  <si>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</si>
  <si>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</si>
  <si>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</si>
  <si>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</si>
  <si>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</si>
  <si>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</si>
  <si>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</si>
  <si>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</si>
  <si>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</si>
  <si>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</si>
  <si>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</si>
  <si>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</si>
  <si>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</si>
  <si>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</si>
  <si>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</si>
  <si>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</si>
  <si>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</si>
  <si>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</si>
  <si>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</si>
  <si>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</si>
  <si>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</si>
  <si>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</si>
  <si>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</si>
  <si>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</si>
  <si>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</si>
  <si>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</si>
  <si>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</si>
  <si>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</si>
  <si>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</si>
  <si>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</si>
  <si>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</si>
  <si>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</si>
  <si>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</si>
  <si>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</si>
  <si>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</si>
  <si>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</si>
  <si>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</si>
  <si>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</si>
  <si>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</si>
  <si>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</si>
  <si>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</si>
  <si>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</si>
  <si>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</si>
  <si>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</si>
  <si>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</si>
  <si>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</si>
  <si>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</si>
  <si>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</si>
  <si>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</si>
  <si>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</si>
  <si>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</si>
  <si>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</si>
  <si>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</si>
  <si>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</si>
  <si>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</si>
  <si>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</si>
  <si>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</si>
  <si>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</si>
  <si>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</si>
  <si>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</si>
  <si>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</si>
  <si>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</si>
  <si>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</si>
  <si>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</si>
  <si>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</si>
  <si>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</si>
  <si>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</si>
  <si>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</si>
  <si>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</si>
  <si>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</si>
  <si>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</si>
  <si>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</si>
  <si>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</si>
  <si>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</si>
  <si>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</si>
  <si>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</si>
  <si>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</si>
  <si>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</si>
  <si>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</si>
  <si>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</si>
  <si>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</si>
  <si>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</si>
  <si>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</si>
  <si>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</si>
  <si>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</si>
  <si>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</si>
  <si>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</si>
  <si>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</si>
  <si>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</si>
  <si>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</si>
  <si>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</si>
  <si>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</si>
  <si>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</si>
  <si>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</si>
  <si>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</si>
  <si>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</si>
  <si>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</si>
  <si>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</si>
  <si>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</si>
  <si>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</si>
  <si>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</si>
  <si>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</si>
  <si>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</si>
  <si>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</si>
  <si>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</si>
  <si>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</si>
  <si>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</si>
  <si>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</si>
  <si>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</si>
  <si>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</si>
  <si>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</si>
  <si>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</si>
  <si>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</si>
  <si>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</si>
  <si>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</si>
  <si>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</si>
  <si>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</si>
  <si>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</si>
  <si>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</si>
  <si>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</si>
  <si>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</si>
  <si>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</si>
  <si>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</si>
  <si>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</si>
  <si>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</si>
  <si>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</si>
  <si>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</si>
  <si>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</si>
  <si>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</si>
  <si>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</si>
  <si>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</si>
  <si>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</si>
  <si>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</si>
  <si>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</si>
  <si>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</si>
  <si>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</si>
  <si>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</si>
  <si>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</si>
  <si>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</si>
  <si>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</si>
  <si>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</si>
  <si>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</si>
  <si>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</si>
  <si>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</si>
  <si>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</si>
  <si>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</si>
  <si>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</si>
  <si>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</si>
  <si>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</si>
  <si>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</si>
  <si>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</si>
  <si>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</si>
  <si>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</si>
  <si>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</si>
  <si>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</si>
  <si>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</si>
  <si>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</si>
  <si>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</si>
  <si>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</si>
  <si>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</si>
  <si>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</si>
  <si>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</si>
  <si>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</si>
  <si>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</si>
  <si>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</si>
  <si>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</si>
  <si>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</si>
  <si>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</si>
  <si>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</si>
  <si>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</si>
  <si>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</si>
  <si>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</si>
  <si>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</si>
  <si>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</si>
  <si>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</si>
  <si>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</si>
  <si>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</si>
  <si>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</si>
  <si>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</si>
  <si>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</si>
  <si>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</si>
  <si>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</si>
  <si>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</si>
  <si>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</si>
  <si>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</si>
  <si>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</si>
  <si>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</si>
  <si>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</si>
  <si>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</si>
  <si>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</si>
  <si>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</si>
  <si>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</si>
  <si>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</si>
  <si>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</si>
  <si>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</si>
  <si>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</si>
  <si>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</si>
  <si>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</si>
  <si>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</si>
  <si>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</si>
  <si>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</si>
  <si>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</si>
  <si>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</si>
  <si>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</si>
  <si>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</si>
  <si>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</si>
  <si>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</si>
  <si>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</si>
  <si>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</si>
  <si>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</si>
  <si>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</si>
  <si>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</si>
  <si>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</si>
  <si>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</si>
  <si>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</si>
  <si>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</si>
  <si>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</si>
  <si>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</si>
  <si>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</si>
  <si>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</si>
  <si>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</si>
  <si>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</si>
  <si>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</si>
  <si>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</si>
  <si>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</si>
  <si>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</si>
  <si>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</si>
  <si>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</si>
  <si>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</si>
  <si>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</si>
  <si>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</si>
  <si>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</si>
  <si>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</si>
  <si>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</si>
  <si>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</si>
  <si>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</si>
  <si>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</si>
  <si>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</si>
  <si>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</si>
  <si>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</si>
  <si>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</si>
  <si>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</si>
  <si>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</si>
  <si>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</si>
  <si>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</si>
  <si>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</si>
  <si>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</si>
  <si>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</si>
  <si>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</si>
  <si>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</si>
  <si>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</si>
  <si>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</si>
  <si>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</si>
  <si>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</si>
  <si>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</si>
  <si>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</si>
  <si>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</si>
  <si>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</si>
  <si>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</si>
  <si>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</si>
  <si>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</si>
  <si>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</si>
  <si>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</si>
  <si>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</si>
  <si>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</si>
  <si>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</si>
  <si>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</si>
  <si>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</si>
  <si>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</si>
  <si>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</si>
  <si>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</si>
  <si>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</si>
  <si>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</si>
  <si>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</si>
  <si>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</si>
  <si>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</si>
  <si>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</si>
  <si>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</si>
  <si>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</si>
  <si>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</si>
  <si>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</si>
  <si>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</si>
  <si>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</si>
  <si>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</si>
  <si>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</si>
  <si>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</si>
  <si>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</si>
  <si>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</si>
  <si>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</si>
  <si>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</si>
  <si>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</si>
  <si>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</si>
  <si>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</si>
  <si>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</si>
  <si>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</si>
  <si>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</si>
  <si>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</si>
  <si>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</si>
  <si>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</si>
  <si>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</si>
  <si>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</si>
  <si>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</si>
  <si>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</si>
  <si>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</si>
  <si>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</si>
  <si>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</si>
  <si>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</si>
  <si>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</si>
  <si>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</si>
  <si>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</si>
  <si>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</si>
  <si>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</si>
  <si>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</si>
  <si>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</si>
  <si>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</si>
  <si>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</si>
  <si>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</si>
  <si>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</si>
  <si>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</si>
  <si>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</si>
  <si>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</si>
  <si>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</si>
  <si>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</si>
  <si>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</si>
  <si>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</si>
  <si>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</si>
  <si>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</si>
  <si>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</si>
  <si>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</si>
  <si>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</si>
  <si>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</si>
  <si>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</si>
  <si>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</si>
  <si>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</si>
  <si>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</si>
  <si>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</si>
  <si>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</si>
  <si>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</si>
  <si>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</si>
  <si>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</si>
  <si>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</si>
  <si>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</si>
  <si>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</si>
  <si>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</si>
  <si>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</si>
  <si>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</si>
  <si>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</si>
  <si>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</si>
  <si>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</si>
  <si>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</si>
  <si>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</si>
  <si>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</si>
  <si>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</si>
  <si>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</si>
  <si>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</si>
  <si>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</si>
  <si>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</si>
  <si>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</si>
  <si>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</si>
  <si>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</si>
  <si>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</si>
  <si>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</si>
  <si>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</si>
  <si>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</si>
  <si>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</si>
  <si>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</si>
  <si>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</si>
  <si>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</si>
  <si>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</si>
  <si>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</si>
  <si>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</si>
  <si>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</si>
  <si>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</si>
  <si>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</si>
  <si>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</si>
  <si>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</si>
  <si>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</si>
  <si>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</si>
  <si>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</si>
  <si>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</si>
  <si>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</si>
  <si>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</si>
  <si>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</si>
  <si>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</si>
  <si>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</si>
  <si>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</si>
  <si>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</si>
  <si>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</si>
  <si>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</si>
  <si>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</si>
  <si>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</si>
  <si>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</si>
  <si>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</si>
  <si>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</si>
  <si>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</si>
  <si>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</si>
  <si>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</si>
  <si>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</si>
  <si>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</si>
  <si>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</si>
  <si>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</si>
  <si>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</si>
  <si>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</si>
  <si>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</si>
  <si>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</si>
  <si>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</si>
  <si>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</si>
  <si>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</si>
  <si>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</si>
  <si>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</si>
  <si>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</si>
  <si>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</si>
  <si>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</si>
  <si>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</si>
  <si>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</si>
  <si>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</si>
  <si>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</si>
  <si>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</si>
  <si>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</si>
  <si>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</si>
  <si>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</si>
  <si>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</si>
  <si>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</si>
  <si>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</si>
  <si>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</si>
  <si>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</si>
  <si>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</si>
  <si>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</si>
  <si>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</si>
  <si>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</si>
  <si>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</si>
  <si>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</si>
  <si>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</si>
  <si>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</si>
  <si>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</si>
  <si>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</si>
  <si>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</si>
  <si>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</si>
  <si>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</si>
  <si>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</si>
  <si>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</si>
  <si>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</si>
  <si>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</si>
  <si>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</si>
  <si>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</si>
  <si>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</si>
  <si>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</si>
  <si>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</si>
  <si>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</si>
  <si>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</si>
  <si>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</si>
  <si>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</si>
  <si>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</si>
  <si>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</si>
  <si>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</si>
  <si>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</si>
  <si>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</si>
  <si>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</si>
  <si>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</si>
  <si>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</si>
  <si>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</si>
  <si>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</si>
  <si>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</si>
  <si>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</si>
  <si>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</si>
  <si>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</si>
  <si>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</si>
  <si>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</si>
  <si>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</si>
  <si>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</si>
  <si>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</si>
  <si>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</si>
  <si>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</si>
  <si>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</si>
  <si>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</si>
  <si>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</si>
  <si>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</si>
  <si>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</si>
  <si>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</si>
  <si>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</si>
  <si>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</si>
  <si>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</si>
  <si>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</si>
  <si>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</si>
  <si>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</si>
  <si>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</si>
  <si>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</si>
  <si>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</si>
  <si>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</si>
  <si>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</si>
  <si>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</si>
  <si>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</si>
  <si>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</si>
  <si>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</si>
  <si>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</si>
  <si>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</si>
  <si>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</si>
  <si>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</si>
  <si>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</si>
  <si>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</si>
  <si>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</si>
  <si>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</si>
  <si>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</si>
  <si>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</si>
  <si>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</si>
  <si>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</si>
  <si>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</si>
  <si>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</si>
  <si>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</si>
  <si>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</si>
  <si>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</si>
  <si>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</si>
  <si>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</si>
  <si>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</si>
  <si>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</si>
  <si>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</si>
  <si>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</si>
  <si>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</si>
  <si>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</si>
  <si>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</si>
  <si>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</si>
  <si>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</si>
  <si>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</si>
  <si>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</si>
  <si>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</si>
  <si>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</si>
  <si>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</si>
  <si>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</si>
  <si>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</si>
  <si>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</si>
  <si>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</si>
  <si>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</si>
  <si>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</si>
  <si>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</si>
  <si>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</si>
  <si>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</si>
  <si>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</si>
  <si>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</si>
  <si>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</si>
  <si>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</si>
  <si>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</si>
  <si>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</si>
  <si>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</si>
  <si>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</si>
  <si>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</si>
  <si>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</si>
  <si>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</si>
  <si>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</si>
  <si>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</si>
  <si>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</si>
  <si>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</si>
  <si>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</si>
  <si>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</si>
  <si>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</si>
  <si>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</si>
  <si>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</si>
  <si>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</si>
  <si>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</si>
  <si>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</si>
  <si>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</si>
  <si>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</si>
  <si>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</si>
  <si>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</si>
  <si>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</si>
  <si>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</si>
  <si>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</si>
  <si>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</si>
  <si>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</si>
  <si>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</si>
  <si>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</si>
  <si>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</si>
  <si>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</si>
  <si>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</si>
  <si>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</si>
  <si>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</si>
  <si>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</si>
  <si>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</si>
  <si>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</si>
  <si>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</si>
  <si>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</si>
  <si>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</si>
  <si>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</si>
  <si>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</si>
  <si>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</si>
  <si>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</si>
  <si>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</si>
  <si>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</si>
  <si>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</si>
  <si>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</si>
  <si>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</si>
  <si>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</si>
  <si>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</si>
  <si>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</si>
  <si>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</si>
  <si>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</si>
  <si>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</si>
  <si>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</si>
  <si>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</si>
  <si>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</si>
  <si>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</si>
  <si>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</si>
  <si>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</si>
  <si>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</si>
  <si>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</si>
  <si>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</si>
  <si>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</si>
  <si>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</si>
  <si>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</si>
  <si>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</si>
  <si>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</si>
  <si>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</si>
  <si>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</si>
  <si>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</si>
  <si>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</si>
  <si>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</si>
  <si>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</si>
  <si>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</si>
  <si>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</si>
  <si>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</si>
  <si>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</si>
  <si>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</si>
  <si>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</si>
  <si>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</si>
  <si>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</si>
  <si>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</si>
  <si>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</si>
  <si>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</si>
  <si>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</si>
  <si>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</si>
  <si>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</si>
  <si>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</si>
  <si>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</si>
  <si>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</si>
  <si>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</si>
  <si>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</si>
  <si>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</si>
  <si>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</si>
  <si>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</si>
  <si>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</si>
  <si>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</si>
  <si>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</si>
  <si>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</si>
  <si>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</si>
  <si>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</si>
  <si>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</si>
  <si>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</si>
  <si>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</si>
  <si>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</si>
  <si>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</si>
  <si>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</si>
  <si>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</si>
  <si>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</si>
  <si>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</si>
  <si>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</si>
  <si>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</si>
  <si>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</si>
  <si>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</si>
  <si>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</si>
  <si>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</si>
  <si>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</si>
  <si>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</si>
  <si>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</si>
  <si>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</si>
  <si>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</si>
  <si>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</si>
  <si>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</si>
  <si>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</si>
  <si>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</si>
  <si>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</si>
  <si>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</si>
  <si>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</si>
  <si>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</si>
  <si>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</si>
  <si>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</si>
  <si>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</si>
  <si>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</si>
  <si>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</si>
  <si>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</si>
  <si>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</si>
  <si>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</si>
  <si>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</si>
  <si>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</si>
  <si>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</si>
  <si>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</si>
  <si>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</si>
  <si>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</si>
  <si>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</si>
  <si>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</si>
  <si>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</si>
  <si>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</si>
  <si>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</si>
  <si>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</si>
  <si>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</si>
  <si>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</si>
  <si>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</si>
  <si>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</si>
  <si>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</si>
  <si>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</si>
  <si>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</si>
  <si>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</si>
  <si>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</si>
  <si>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</si>
  <si>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</si>
  <si>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</si>
  <si>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</si>
  <si>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</si>
  <si>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</si>
  <si>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</si>
  <si>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</si>
  <si>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</si>
  <si>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</si>
  <si>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</si>
  <si>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</si>
  <si>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</si>
  <si>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</si>
  <si>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</si>
  <si>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</si>
  <si>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</si>
  <si>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</si>
  <si>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</si>
  <si>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</si>
  <si>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</si>
  <si>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</si>
  <si>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</si>
  <si>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</si>
  <si>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</si>
  <si>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</si>
  <si>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</si>
  <si>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</si>
  <si>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</si>
  <si>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</si>
  <si>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</si>
  <si>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</si>
  <si>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</si>
  <si>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</si>
  <si>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</si>
  <si>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</si>
  <si>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</si>
  <si>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</si>
  <si>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</si>
  <si>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</si>
  <si>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</si>
  <si>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</si>
  <si>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</si>
  <si>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</si>
  <si>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</si>
  <si>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</si>
  <si>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</si>
  <si>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</si>
  <si>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</si>
  <si>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</si>
  <si>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</si>
  <si>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</si>
  <si>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</si>
  <si>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</si>
  <si>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</si>
  <si>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</si>
  <si>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</si>
  <si>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</si>
  <si>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</si>
  <si>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</si>
  <si>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</si>
  <si>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</si>
  <si>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</si>
  <si>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</si>
  <si>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</si>
  <si>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</si>
  <si>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</si>
  <si>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</si>
  <si>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</si>
  <si>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</si>
  <si>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</si>
  <si>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</si>
  <si>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</si>
  <si>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</si>
  <si>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</si>
  <si>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</si>
  <si>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</si>
  <si>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</si>
  <si>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</si>
  <si>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</si>
  <si>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</si>
  <si>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</si>
  <si>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</si>
  <si>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</si>
  <si>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</si>
  <si>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</si>
  <si>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</si>
  <si>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</si>
  <si>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</si>
  <si>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</si>
  <si>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</si>
  <si>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</si>
  <si>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</si>
  <si>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</si>
  <si>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</si>
  <si>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</si>
  <si>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</si>
  <si>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</si>
  <si>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</si>
  <si>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</si>
  <si>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</si>
  <si>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</si>
  <si>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</si>
  <si>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</si>
  <si>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</si>
  <si>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</si>
  <si>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</si>
  <si>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</si>
  <si>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</si>
  <si>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</si>
  <si>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</si>
  <si>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</si>
  <si>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</si>
  <si>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</si>
  <si>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</si>
  <si>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</si>
  <si>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</si>
  <si>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</si>
  <si>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</si>
  <si>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</si>
  <si>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</si>
  <si>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</si>
  <si>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</si>
  <si>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</si>
  <si>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</si>
  <si>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</si>
  <si>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</si>
  <si>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</si>
  <si>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</si>
  <si>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</si>
  <si>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</si>
  <si>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</si>
  <si>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</si>
  <si>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</si>
  <si>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</si>
  <si>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</si>
  <si>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</si>
  <si>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</si>
  <si>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</si>
  <si>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</si>
  <si>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</si>
  <si>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</si>
  <si>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</si>
  <si>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</si>
  <si>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</si>
  <si>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</si>
  <si>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</si>
  <si>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</si>
  <si>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</si>
  <si>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</si>
  <si>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</si>
  <si>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</si>
  <si>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</si>
  <si>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</si>
  <si>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</si>
  <si>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</si>
  <si>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</si>
  <si>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</si>
  <si>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</si>
  <si>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</si>
  <si>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</si>
  <si>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</si>
  <si>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</si>
  <si>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</si>
  <si>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</si>
  <si>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</si>
  <si>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</si>
  <si>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</si>
  <si>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</si>
  <si>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</si>
  <si>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</si>
  <si>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</si>
  <si>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</si>
  <si>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</si>
  <si>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</si>
  <si>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</si>
  <si>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</si>
  <si>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</si>
  <si>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</si>
  <si>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</si>
  <si>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</si>
  <si>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</si>
  <si>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</si>
  <si>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</si>
  <si>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</si>
  <si>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</si>
  <si>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</si>
  <si>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</si>
  <si>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</si>
  <si>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</si>
  <si>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</si>
  <si>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</si>
  <si>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</si>
  <si>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</si>
  <si>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</si>
  <si>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</si>
  <si>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</si>
  <si>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</si>
  <si>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</si>
  <si>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</si>
  <si>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</si>
  <si>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</si>
  <si>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</si>
  <si>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</si>
  <si>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</si>
  <si>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</si>
  <si>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</si>
  <si>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</si>
  <si>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</si>
  <si>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</si>
  <si>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</si>
  <si>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</si>
  <si>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</si>
  <si>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</si>
  <si>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</si>
  <si>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</si>
  <si>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</si>
  <si>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</si>
  <si>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</si>
  <si>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</si>
  <si>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</si>
  <si>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</si>
  <si>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</si>
  <si>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</si>
  <si>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</si>
  <si>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</si>
  <si>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</si>
  <si>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</si>
  <si>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</si>
  <si>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</si>
  <si>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</si>
  <si>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</si>
  <si>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</si>
  <si>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</si>
  <si>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</si>
  <si>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</si>
  <si>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</si>
  <si>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</si>
  <si>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</si>
  <si>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</si>
  <si>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</si>
  <si>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</si>
  <si>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</si>
  <si>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</si>
  <si>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</si>
  <si>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</si>
  <si>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</si>
  <si>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</si>
  <si>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</si>
  <si>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</si>
  <si>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</si>
  <si>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</si>
  <si>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</si>
  <si>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</si>
  <si>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</si>
  <si>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</si>
  <si>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</si>
  <si>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</si>
  <si>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</si>
  <si>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</si>
  <si>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</si>
  <si>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</si>
  <si>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</si>
  <si>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</si>
  <si>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</si>
  <si>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</si>
  <si>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</si>
  <si>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</si>
  <si>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</si>
  <si>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</si>
  <si>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</si>
  <si>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</si>
  <si>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</si>
  <si>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</si>
  <si>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</si>
  <si>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</si>
  <si>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</si>
  <si>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</si>
  <si>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</si>
  <si>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</si>
  <si>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</si>
  <si>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</si>
  <si>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</si>
  <si>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</si>
  <si>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</si>
  <si>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</si>
  <si>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</si>
  <si>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</si>
  <si>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</si>
  <si>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</si>
  <si>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</si>
  <si>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</si>
  <si>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</si>
  <si>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</si>
  <si>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</si>
  <si>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</si>
  <si>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</si>
  <si>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</si>
  <si>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</si>
  <si>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</si>
  <si>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</si>
  <si>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</si>
  <si>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</si>
  <si>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</si>
  <si>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</si>
  <si>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</si>
  <si>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</si>
  <si>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</si>
  <si>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</si>
  <si>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</si>
  <si>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</si>
  <si>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</si>
  <si>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</si>
  <si>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</si>
  <si>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</si>
  <si>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</si>
  <si>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</si>
  <si>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</si>
  <si>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</si>
  <si>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</si>
  <si>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</si>
  <si>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</si>
  <si>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</si>
  <si>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</si>
  <si>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</si>
  <si>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</si>
  <si>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</si>
  <si>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</si>
  <si>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</si>
  <si>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</si>
  <si>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</si>
  <si>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</si>
  <si>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</si>
  <si>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</si>
  <si>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</si>
  <si>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</si>
  <si>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</si>
  <si>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</si>
  <si>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</si>
  <si>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</si>
  <si>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</si>
  <si>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</si>
  <si>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</si>
  <si>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</si>
  <si>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</si>
  <si>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</si>
  <si>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</si>
  <si>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</si>
  <si>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</si>
  <si>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</si>
  <si>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</si>
  <si>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</si>
  <si>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</si>
  <si>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</si>
  <si>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</si>
  <si>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</si>
  <si>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</si>
  <si>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</si>
  <si>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</si>
  <si>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</si>
  <si>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</si>
  <si>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</si>
  <si>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</si>
  <si>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</si>
  <si>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</si>
  <si>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</si>
  <si>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</si>
  <si>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</si>
  <si>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</si>
  <si>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</si>
  <si>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</si>
  <si>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</si>
  <si>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</si>
  <si>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</si>
  <si>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</si>
  <si>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</si>
  <si>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</si>
  <si>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</si>
  <si>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</si>
  <si>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</si>
  <si>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</si>
  <si>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</si>
  <si>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</si>
  <si>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</si>
  <si>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</si>
  <si>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</si>
  <si>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</si>
  <si>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</si>
  <si>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</si>
  <si>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</si>
  <si>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</si>
  <si>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</si>
  <si>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</si>
  <si>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</si>
  <si>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</si>
  <si>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</si>
  <si>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</si>
  <si>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</si>
  <si>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</si>
  <si>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</si>
  <si>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</si>
  <si>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</si>
  <si>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</si>
  <si>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</si>
  <si>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</si>
  <si>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</si>
  <si>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</si>
  <si>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</si>
  <si>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</si>
  <si>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</si>
  <si>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</si>
  <si>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</si>
  <si>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</si>
  <si>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</si>
  <si>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</si>
  <si>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</si>
  <si>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</si>
  <si>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</si>
  <si>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</si>
  <si>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</si>
  <si>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</si>
  <si>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</si>
  <si>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</si>
  <si>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</si>
  <si>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</si>
  <si>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</si>
  <si>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</si>
  <si>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</si>
  <si>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</si>
  <si>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</si>
  <si>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</si>
  <si>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</si>
  <si>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</si>
  <si>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</si>
  <si>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</si>
  <si>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</si>
  <si>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</si>
  <si>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</si>
  <si>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</si>
  <si>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</si>
  <si>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</si>
  <si>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</si>
  <si>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</si>
  <si>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</si>
  <si>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</si>
  <si>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</si>
  <si>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</si>
  <si>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</si>
  <si>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</si>
  <si>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</si>
  <si>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</si>
  <si>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</si>
  <si>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</si>
  <si>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</si>
  <si>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</si>
  <si>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</si>
  <si>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</si>
  <si>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</si>
  <si>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</si>
  <si>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</si>
  <si>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</si>
  <si>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</si>
  <si>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</si>
  <si>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</si>
  <si>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</si>
  <si>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</si>
  <si>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</si>
  <si>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</si>
  <si>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</si>
  <si>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</si>
  <si>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</si>
  <si>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</si>
  <si>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</si>
  <si>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</si>
  <si>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</si>
  <si>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</si>
  <si>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</si>
  <si>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</si>
  <si>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</si>
  <si>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</si>
  <si>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</si>
  <si>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</si>
  <si>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</si>
  <si>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</si>
  <si>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</si>
  <si>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</si>
  <si>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</si>
  <si>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</si>
  <si>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</si>
  <si>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</si>
  <si>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</si>
  <si>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</si>
  <si>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</si>
  <si>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</si>
  <si>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</si>
  <si>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</si>
  <si>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</si>
  <si>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</si>
  <si>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</si>
  <si>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</si>
  <si>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</si>
  <si>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</si>
  <si>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</si>
  <si>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</si>
  <si>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</si>
  <si>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</si>
  <si>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</si>
  <si>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</si>
  <si>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</si>
  <si>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</si>
  <si>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</si>
  <si>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</si>
  <si>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</si>
  <si>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</si>
  <si>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</si>
  <si>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</si>
  <si>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</si>
  <si>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</si>
  <si>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</si>
  <si>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</si>
  <si>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</si>
  <si>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</si>
  <si>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</si>
  <si>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</si>
  <si>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</si>
  <si>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</si>
  <si>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</si>
  <si>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</si>
  <si>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</si>
  <si>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</si>
  <si>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</si>
  <si>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</si>
  <si>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</si>
  <si>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</si>
  <si>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</si>
  <si>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</si>
  <si>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</si>
  <si>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</si>
  <si>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</si>
  <si>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</si>
  <si>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</si>
  <si>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</si>
  <si>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</si>
  <si>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</si>
  <si>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</si>
  <si>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</si>
  <si>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</si>
  <si>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</si>
  <si>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</si>
  <si>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</si>
  <si>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</si>
  <si>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</si>
  <si>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</si>
  <si>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</si>
  <si>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</si>
  <si>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</si>
  <si>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</si>
  <si>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</si>
  <si>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</si>
  <si>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</si>
  <si>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</si>
  <si>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</si>
  <si>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</si>
  <si>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</si>
  <si>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</si>
  <si>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</si>
  <si>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</si>
  <si>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</si>
  <si>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</si>
  <si>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</si>
  <si>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</si>
  <si>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</si>
  <si>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</si>
  <si>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</si>
  <si>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</si>
  <si>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</si>
  <si>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</si>
  <si>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</si>
  <si>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</si>
  <si>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</si>
  <si>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</si>
  <si>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</si>
  <si>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</si>
  <si>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</si>
  <si>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</si>
  <si>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</si>
  <si>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</si>
  <si>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</si>
  <si>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</si>
  <si>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</si>
  <si>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</si>
  <si>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</si>
  <si>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</si>
  <si>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</si>
  <si>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</si>
  <si>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</si>
  <si>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</si>
  <si>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</si>
  <si>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</si>
  <si>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</si>
  <si>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</si>
  <si>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</si>
  <si>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</si>
  <si>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</si>
  <si>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</si>
  <si>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</si>
  <si>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</si>
  <si>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</si>
  <si>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</si>
  <si>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</si>
  <si>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</si>
  <si>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</si>
  <si>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</si>
  <si>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</si>
  <si>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</si>
  <si>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</si>
  <si>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</si>
  <si>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</si>
  <si>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</si>
  <si>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</si>
  <si>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</si>
  <si>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</si>
  <si>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</si>
  <si>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</si>
  <si>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</si>
  <si>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</si>
  <si>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</si>
  <si>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</si>
  <si>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</si>
  <si>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</si>
  <si>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</si>
  <si>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</si>
  <si>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</si>
  <si>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</si>
  <si>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</si>
  <si>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</si>
  <si>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</si>
  <si>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</si>
  <si>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</si>
  <si>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</si>
  <si>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</si>
  <si>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</si>
  <si>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</si>
  <si>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</si>
  <si>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</si>
  <si>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</si>
  <si>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</si>
  <si>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</si>
  <si>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</si>
  <si>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</si>
  <si>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</si>
  <si>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</si>
  <si>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</si>
  <si>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</si>
  <si>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</si>
  <si>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</si>
  <si>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</si>
  <si>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</si>
  <si>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</si>
  <si>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</si>
  <si>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</si>
  <si>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</si>
  <si>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</si>
  <si>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</si>
  <si>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</si>
  <si>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</si>
  <si>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</si>
  <si>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</si>
  <si>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</si>
  <si>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</si>
  <si>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</si>
  <si>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</si>
  <si>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</si>
  <si>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</si>
  <si>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</si>
  <si>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</si>
  <si>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</si>
  <si>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</si>
  <si>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</si>
  <si>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</si>
  <si>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</si>
  <si>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</si>
  <si>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</si>
  <si>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</si>
  <si>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</si>
  <si>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</si>
  <si>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</si>
  <si>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</si>
  <si>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</si>
  <si>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</si>
  <si>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</si>
  <si>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</si>
  <si>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</si>
  <si>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</si>
  <si>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</si>
  <si>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</si>
  <si>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</si>
  <si>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</si>
  <si>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</si>
  <si>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</si>
  <si>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</si>
  <si>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</si>
  <si>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</si>
  <si>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</si>
  <si>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</si>
  <si>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</si>
  <si>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</si>
  <si>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</si>
  <si>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</si>
  <si>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</si>
  <si>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</si>
  <si>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</si>
  <si>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</si>
  <si>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</si>
  <si>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</si>
  <si>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</si>
  <si>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</si>
  <si>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</si>
  <si>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</si>
  <si>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</si>
  <si>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</si>
  <si>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</si>
  <si>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</si>
  <si>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</si>
  <si>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</si>
  <si>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</si>
  <si>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</si>
  <si>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</si>
  <si>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</si>
  <si>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</si>
  <si>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</si>
  <si>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</si>
  <si>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</si>
  <si>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</si>
  <si>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</si>
  <si>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</si>
  <si>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</si>
  <si>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</si>
  <si>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</si>
  <si>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</si>
  <si>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</si>
  <si>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</si>
  <si>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</si>
  <si>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</si>
  <si>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</si>
  <si>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</si>
  <si>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</si>
  <si>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</si>
  <si>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</si>
  <si>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</si>
  <si>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</si>
  <si>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</si>
  <si>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</si>
  <si>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</si>
  <si>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</si>
  <si>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</si>
  <si>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</si>
  <si>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</si>
  <si>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</si>
  <si>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</si>
  <si>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</si>
  <si>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</si>
  <si>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</si>
  <si>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</si>
  <si>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</si>
  <si>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</si>
  <si>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</si>
  <si>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</si>
  <si>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</si>
  <si>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</si>
  <si>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</si>
  <si>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</si>
  <si>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</si>
  <si>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</si>
  <si>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</si>
  <si>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</si>
  <si>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</si>
  <si>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</si>
  <si>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</si>
  <si>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</si>
  <si>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</si>
  <si>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</si>
  <si>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</si>
  <si>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</si>
  <si>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</si>
  <si>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</si>
  <si>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</si>
  <si>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</si>
  <si>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</si>
  <si>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</si>
  <si>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</si>
  <si>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</si>
  <si>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</si>
  <si>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</si>
  <si>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</si>
  <si>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</si>
  <si>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</si>
  <si>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</si>
  <si>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</si>
  <si>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</si>
  <si>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</si>
  <si>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</si>
  <si>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</si>
  <si>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</si>
  <si>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</si>
  <si>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</si>
  <si>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</si>
  <si>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</si>
  <si>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</si>
  <si>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</si>
  <si>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</si>
  <si>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</si>
  <si>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</si>
  <si>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</si>
  <si>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</si>
  <si>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</si>
  <si>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</si>
  <si>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</si>
  <si>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</si>
  <si>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</si>
  <si>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</si>
  <si>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</si>
  <si>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</si>
  <si>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</si>
  <si>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</si>
  <si>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</si>
  <si>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</si>
  <si>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</si>
  <si>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</si>
  <si>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</si>
  <si>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</si>
  <si>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</si>
  <si>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</si>
  <si>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</si>
  <si>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</si>
  <si>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</si>
  <si>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</si>
  <si>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</si>
  <si>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</si>
  <si>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</si>
  <si>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</si>
  <si>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</si>
  <si>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</si>
  <si>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</si>
  <si>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</si>
  <si>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</si>
  <si>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</si>
  <si>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</si>
  <si>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</si>
  <si>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</si>
  <si>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</si>
  <si>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</si>
  <si>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</si>
  <si>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</si>
  <si>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</si>
  <si>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</si>
  <si>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</si>
  <si>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</si>
  <si>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</si>
  <si>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</si>
  <si>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</si>
  <si>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</si>
  <si>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</si>
  <si>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</si>
  <si>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</si>
  <si>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</si>
  <si>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</si>
  <si>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</si>
  <si>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</si>
  <si>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</si>
  <si>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</si>
  <si>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</si>
  <si>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</si>
  <si>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</si>
  <si>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</si>
  <si>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</si>
  <si>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</si>
  <si>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</si>
  <si>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</si>
  <si>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</si>
  <si>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</si>
  <si>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</si>
  <si>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</si>
  <si>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</si>
  <si>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</si>
  <si>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</si>
  <si>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</si>
  <si>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</si>
  <si>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</si>
  <si>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</si>
  <si>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</si>
  <si>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</si>
  <si>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</si>
  <si>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</si>
  <si>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</si>
  <si>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</si>
  <si>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</si>
  <si>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</si>
  <si>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</si>
  <si>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</si>
  <si>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</si>
  <si>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</si>
  <si>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</si>
  <si>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</si>
  <si>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</si>
  <si>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</si>
  <si>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</si>
  <si>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</si>
  <si>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</si>
  <si>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</si>
  <si>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</si>
  <si>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</si>
  <si>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</si>
  <si>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</si>
  <si>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</si>
  <si>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</si>
  <si>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</si>
  <si>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</si>
  <si>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</si>
  <si>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</si>
  <si>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</si>
  <si>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</si>
  <si>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</si>
  <si>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</si>
  <si>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</si>
  <si>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</si>
  <si>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</si>
  <si>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</si>
  <si>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</si>
  <si>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</si>
  <si>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</si>
  <si>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</si>
  <si>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</si>
  <si>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</si>
  <si>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</si>
  <si>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</si>
  <si>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</si>
  <si>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</si>
  <si>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</si>
  <si>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</si>
  <si>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</si>
  <si>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</si>
  <si>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</si>
  <si>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</si>
  <si>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</si>
  <si>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</si>
  <si>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</si>
  <si>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</si>
  <si>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</si>
  <si>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</si>
  <si>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</si>
  <si>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</si>
  <si>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</si>
  <si>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</si>
  <si>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</si>
  <si>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</si>
  <si>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</si>
  <si>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</si>
  <si>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</si>
  <si>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</si>
  <si>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</si>
  <si>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</si>
  <si>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</si>
  <si>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</si>
  <si>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</si>
  <si>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</si>
  <si>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</si>
  <si>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</si>
  <si>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</si>
  <si>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</si>
  <si>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</si>
  <si>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</si>
  <si>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</si>
  <si>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</si>
  <si>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</si>
  <si>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</si>
  <si>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</si>
  <si>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</si>
  <si>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</si>
  <si>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</si>
  <si>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</si>
  <si>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</si>
  <si>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</si>
  <si>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</si>
  <si>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</si>
  <si>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</si>
  <si>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</si>
  <si>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</si>
  <si>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</si>
  <si>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</si>
  <si>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</si>
  <si>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</si>
  <si>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</si>
  <si>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</si>
  <si>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</si>
  <si>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</si>
  <si>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</si>
  <si>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</si>
  <si>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</si>
  <si>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</si>
  <si>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</si>
  <si>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</si>
  <si>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</si>
  <si>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</si>
  <si>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</si>
  <si>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</si>
  <si>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</si>
  <si>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</si>
  <si>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</si>
  <si>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</si>
  <si>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</si>
  <si>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</si>
  <si>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</si>
  <si>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</si>
  <si>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</si>
  <si>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</si>
  <si>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</si>
  <si>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</si>
  <si>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</si>
  <si>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</si>
  <si>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</si>
  <si>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</si>
  <si>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</si>
  <si>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</si>
  <si>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</si>
  <si>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</si>
  <si>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</si>
  <si>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</si>
  <si>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</si>
  <si>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</si>
  <si>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</si>
  <si>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</si>
  <si>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</si>
  <si>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</si>
  <si>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</si>
  <si>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</si>
  <si>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</si>
  <si>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</si>
  <si>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</si>
  <si>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</si>
  <si>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</si>
  <si>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</si>
  <si>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</si>
  <si>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</si>
  <si>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</si>
  <si>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</si>
  <si>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</si>
  <si>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</si>
  <si>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</si>
  <si>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</si>
  <si>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</si>
  <si>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</si>
  <si>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</si>
  <si>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</si>
  <si>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</si>
  <si>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</si>
  <si>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</si>
  <si>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</si>
  <si>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</si>
  <si>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</si>
  <si>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</si>
  <si>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</si>
  <si>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</si>
  <si>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</si>
  <si>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</si>
  <si>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</si>
  <si>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</si>
  <si>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</si>
  <si>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</si>
  <si>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</si>
  <si>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</si>
  <si>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</si>
  <si>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</si>
  <si>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</si>
  <si>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</si>
  <si>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</si>
  <si>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</si>
  <si>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</si>
  <si>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</si>
  <si>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</si>
  <si>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</si>
  <si>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</si>
  <si>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</si>
  <si>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</si>
  <si>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</si>
  <si>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</si>
  <si>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</si>
  <si>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</si>
  <si>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</si>
  <si>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</si>
  <si>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</si>
  <si>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</si>
  <si>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</si>
  <si>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</si>
  <si>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</si>
  <si>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</si>
  <si>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</si>
  <si>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</si>
  <si>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</si>
  <si>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</si>
  <si>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</si>
  <si>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</si>
  <si>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</si>
  <si>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</si>
  <si>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</si>
  <si>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</si>
  <si>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</si>
  <si>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</si>
  <si>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</si>
  <si>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</si>
  <si>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</si>
  <si>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</si>
  <si>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</si>
  <si>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</si>
  <si>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</si>
  <si>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</si>
  <si>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</si>
  <si>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</si>
  <si>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</si>
  <si>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</si>
  <si>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</si>
  <si>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</si>
  <si>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</si>
  <si>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</si>
  <si>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</si>
  <si>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</si>
  <si>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</si>
  <si>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</si>
  <si>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</si>
  <si>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</si>
  <si>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</si>
  <si>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</si>
  <si>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</si>
  <si>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</si>
  <si>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</si>
  <si>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</si>
  <si>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</si>
  <si>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</si>
  <si>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</si>
  <si>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</si>
  <si>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</si>
  <si>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</si>
  <si>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</si>
  <si>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</si>
  <si>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</si>
  <si>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</si>
  <si>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</si>
  <si>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</si>
  <si>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</si>
  <si>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</si>
  <si>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</si>
  <si>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</si>
  <si>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</si>
  <si>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</si>
  <si>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</si>
  <si>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</si>
  <si>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</si>
  <si>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</si>
  <si>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</si>
  <si>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</si>
  <si>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</si>
  <si>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</si>
  <si>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</si>
  <si>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</si>
  <si>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</si>
  <si>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</si>
  <si>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</si>
  <si>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</si>
  <si>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</si>
  <si>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</si>
  <si>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</si>
  <si>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</si>
  <si>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</si>
  <si>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</si>
  <si>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</si>
  <si>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</si>
  <si>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</si>
  <si>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</si>
  <si>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</si>
  <si>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</si>
  <si>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</si>
  <si>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</si>
  <si>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</si>
  <si>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</si>
  <si>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</si>
  <si>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</si>
  <si>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</si>
  <si>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</si>
  <si>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</si>
  <si>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</si>
  <si>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</si>
  <si>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</si>
  <si>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</si>
  <si>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</si>
  <si>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</si>
  <si>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</si>
  <si>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</si>
  <si>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</si>
  <si>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</si>
  <si>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</si>
  <si>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</si>
  <si>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</si>
  <si>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</si>
  <si>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</si>
  <si>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</si>
  <si>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</si>
  <si>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</si>
  <si>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</si>
  <si>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</si>
  <si>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</si>
  <si>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</si>
  <si>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</si>
  <si>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</si>
  <si>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</si>
  <si>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</si>
  <si>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</si>
  <si>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</si>
  <si>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</si>
  <si>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</si>
  <si>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</si>
  <si>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</si>
  <si>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</si>
  <si>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</si>
  <si>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</si>
  <si>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</si>
  <si>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</si>
  <si>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</si>
  <si>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</si>
  <si>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</si>
  <si>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</si>
  <si>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</si>
  <si>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</si>
  <si>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</si>
  <si>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</si>
  <si>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</si>
  <si>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</si>
  <si>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</si>
  <si>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</si>
  <si>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</si>
  <si>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</si>
  <si>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</si>
  <si>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</si>
  <si>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</si>
  <si>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</si>
  <si>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</si>
  <si>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</si>
  <si>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</si>
  <si>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</si>
  <si>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</si>
  <si>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</si>
  <si>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</si>
  <si>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</si>
  <si>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</si>
  <si>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</si>
  <si>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</si>
  <si>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</si>
  <si>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</si>
  <si>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</si>
  <si>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</si>
  <si>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</si>
  <si>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</si>
  <si>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</si>
  <si>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</si>
  <si>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</si>
  <si>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</si>
  <si>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</si>
  <si>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</si>
  <si>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</si>
  <si>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</si>
  <si>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</si>
  <si>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</si>
  <si>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</si>
  <si>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</si>
  <si>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</si>
  <si>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</si>
  <si>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</si>
  <si>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</si>
  <si>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</si>
  <si>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</si>
  <si>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</si>
  <si>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</si>
  <si>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</si>
  <si>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</si>
  <si>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</si>
  <si>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</si>
  <si>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</si>
  <si>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</si>
  <si>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</si>
  <si>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</si>
  <si>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</si>
  <si>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</si>
  <si>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</si>
  <si>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</si>
  <si>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</si>
  <si>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</si>
  <si>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</si>
  <si>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</si>
  <si>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</si>
  <si>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</si>
  <si>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</si>
  <si>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</si>
  <si>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</si>
  <si>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</si>
  <si>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</si>
  <si>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</si>
  <si>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</si>
  <si>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</si>
  <si>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</si>
  <si>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</si>
  <si>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</si>
  <si>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</si>
  <si>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</si>
  <si>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</si>
  <si>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</si>
  <si>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</si>
  <si>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</si>
  <si>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</si>
  <si>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</si>
  <si>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</si>
  <si>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</si>
  <si>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</si>
  <si>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</si>
  <si>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</si>
  <si>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</si>
  <si>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</si>
  <si>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</si>
  <si>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</si>
  <si>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</si>
  <si>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</si>
  <si>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</si>
  <si>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</si>
  <si>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</si>
  <si>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</si>
  <si>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</si>
  <si>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</si>
  <si>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</si>
  <si>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</si>
  <si>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</si>
  <si>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</si>
  <si>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</si>
  <si>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</si>
  <si>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</si>
  <si>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</si>
  <si>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</si>
  <si>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</si>
  <si>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</si>
  <si>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</si>
  <si>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</si>
  <si>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</si>
  <si>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</si>
  <si>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</si>
  <si>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</si>
  <si>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</si>
  <si>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</si>
  <si>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</si>
  <si>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</si>
  <si>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</si>
  <si>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</si>
  <si>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</si>
  <si>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</si>
  <si>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</si>
  <si>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</si>
  <si>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</si>
  <si>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</si>
  <si>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</si>
  <si>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</si>
  <si>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</si>
  <si>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</si>
  <si>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</si>
  <si>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</si>
  <si>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</si>
  <si>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</si>
  <si>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</si>
  <si>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</si>
  <si>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</si>
  <si>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</si>
  <si>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</si>
  <si>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</si>
  <si>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</si>
  <si>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</si>
  <si>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</si>
  <si>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</si>
  <si>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</si>
  <si>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</si>
  <si>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</si>
  <si>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</si>
  <si>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</si>
  <si>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</si>
  <si>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</si>
  <si>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</si>
  <si>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</si>
  <si>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</si>
  <si>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</si>
  <si>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</si>
  <si>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</si>
  <si>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</si>
  <si>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</si>
  <si>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</si>
  <si>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</si>
  <si>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</si>
  <si>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</si>
  <si>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</si>
  <si>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</si>
  <si>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</si>
  <si>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</si>
  <si>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</si>
  <si>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</si>
  <si>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</si>
  <si>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</si>
  <si>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</si>
  <si>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</si>
  <si>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</si>
  <si>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</si>
  <si>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</si>
  <si>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</si>
  <si>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</si>
  <si>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</si>
  <si>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</si>
  <si>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</si>
  <si>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</si>
  <si>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</si>
  <si>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</si>
  <si>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</si>
  <si>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</si>
  <si>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</si>
  <si>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</si>
  <si>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</si>
  <si>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</si>
  <si>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</si>
  <si>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</si>
  <si>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</si>
  <si>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</si>
  <si>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</si>
  <si>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</si>
  <si>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</si>
  <si>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</si>
  <si>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</si>
  <si>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</si>
  <si>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</si>
  <si>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</si>
  <si>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</si>
  <si>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</si>
  <si>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</si>
  <si>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</si>
  <si>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</si>
  <si>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</si>
  <si>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</si>
  <si>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</si>
  <si>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</si>
  <si>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</si>
  <si>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</si>
  <si>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</si>
  <si>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</si>
  <si>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</si>
  <si>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</si>
  <si>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</si>
  <si>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</si>
  <si>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</si>
  <si>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</si>
  <si>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</si>
  <si>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</si>
  <si>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</si>
  <si>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</si>
  <si>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</si>
  <si>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</si>
  <si>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</si>
  <si>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</si>
  <si>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</si>
  <si>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</si>
  <si>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</si>
  <si>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</si>
  <si>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</si>
  <si>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</si>
  <si>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</si>
  <si>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</si>
  <si>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</si>
  <si>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</si>
  <si>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</si>
  <si>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</si>
  <si>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</si>
  <si>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</si>
  <si>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</si>
  <si>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</si>
  <si>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</si>
  <si>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</si>
  <si>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</si>
  <si>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</si>
  <si>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</si>
  <si>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</si>
  <si>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</si>
  <si>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</si>
  <si>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</si>
  <si>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</si>
  <si>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</si>
  <si>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</si>
  <si>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</si>
  <si>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</si>
  <si>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</si>
  <si>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</si>
  <si>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</si>
  <si>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</si>
  <si>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</si>
  <si>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</si>
  <si>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</si>
  <si>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</si>
  <si>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</si>
  <si>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</si>
  <si>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</si>
  <si>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</si>
  <si>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</si>
  <si>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</si>
  <si>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</si>
  <si>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</si>
  <si>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</si>
  <si>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</si>
  <si>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</si>
  <si>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</si>
  <si>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</si>
  <si>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</si>
  <si>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</si>
  <si>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</si>
  <si>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</si>
  <si>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</si>
  <si>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</si>
  <si>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</si>
  <si>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</si>
  <si>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</si>
  <si>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</si>
  <si>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</si>
  <si>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</si>
  <si>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</si>
  <si>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</si>
  <si>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</si>
  <si>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</si>
  <si>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</si>
  <si>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</si>
  <si>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</si>
  <si>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</si>
  <si>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</si>
  <si>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</si>
  <si>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</si>
  <si>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</si>
  <si>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</si>
  <si>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</si>
  <si>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</si>
  <si>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</si>
  <si>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</si>
  <si>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</si>
  <si>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</si>
  <si>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</si>
  <si>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</si>
  <si>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</si>
  <si>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</si>
  <si>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</si>
  <si>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</si>
  <si>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</si>
  <si>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</si>
  <si>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</si>
  <si>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</si>
  <si>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</si>
  <si>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</si>
  <si>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</si>
  <si>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</si>
  <si>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</si>
  <si>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</si>
  <si>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</si>
  <si>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</si>
  <si>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</si>
  <si>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</si>
  <si>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</si>
  <si>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</si>
  <si>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</si>
  <si>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</si>
  <si>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</si>
  <si>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</si>
  <si>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</si>
  <si>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</si>
  <si>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</si>
  <si>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</si>
  <si>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</si>
  <si>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</si>
  <si>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</si>
  <si>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</si>
  <si>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</si>
  <si>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</si>
  <si>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</si>
  <si>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</si>
  <si>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</si>
  <si>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</si>
  <si>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</si>
  <si>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</si>
  <si>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</si>
  <si>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</si>
  <si>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</si>
  <si>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</si>
  <si>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</si>
  <si>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</si>
  <si>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</si>
  <si>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</si>
  <si>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</si>
  <si>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</si>
  <si>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</si>
  <si>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</si>
  <si>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</si>
  <si>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</si>
  <si>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</si>
  <si>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</si>
  <si>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</si>
  <si>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</si>
  <si>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</si>
  <si>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</si>
  <si>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</si>
  <si>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</si>
  <si>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</si>
  <si>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</si>
  <si>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</si>
  <si>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</si>
  <si>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</si>
  <si>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</si>
  <si>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</si>
  <si>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</si>
  <si>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</si>
  <si>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</si>
  <si>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</si>
  <si>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</si>
  <si>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</si>
  <si>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</si>
  <si>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</si>
  <si>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</si>
  <si>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</si>
  <si>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</si>
  <si>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</si>
  <si>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</si>
  <si>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</si>
  <si>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</si>
  <si>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</si>
  <si>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</si>
  <si>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</si>
  <si>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</si>
  <si>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</si>
  <si>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</si>
  <si>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</si>
  <si>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</si>
  <si>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</si>
  <si>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</si>
  <si>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</si>
  <si>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</si>
  <si>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</si>
  <si>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</si>
  <si>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</si>
  <si>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</si>
  <si>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</si>
  <si>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</si>
  <si>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</si>
  <si>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</si>
  <si>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</si>
  <si>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</si>
  <si>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</si>
  <si>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</si>
  <si>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</si>
  <si>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</si>
  <si>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</si>
  <si>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</si>
  <si>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</si>
  <si>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</si>
  <si>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</si>
  <si>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</si>
  <si>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</si>
  <si>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</si>
  <si>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</si>
  <si>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</si>
  <si>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</si>
  <si>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</si>
  <si>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</si>
  <si>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</si>
  <si>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</si>
  <si>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</si>
  <si>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</si>
  <si>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</si>
  <si>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</si>
  <si>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</si>
  <si>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</si>
  <si>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</si>
  <si>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</si>
  <si>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</si>
  <si>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</si>
  <si>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</si>
  <si>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</si>
  <si>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</si>
  <si>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</si>
  <si>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</si>
  <si>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</si>
  <si>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</si>
  <si>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</si>
  <si>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</si>
  <si>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</si>
  <si>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</si>
  <si>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</si>
  <si>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</si>
  <si>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</si>
  <si>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</si>
  <si>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</si>
  <si>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</si>
  <si>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</si>
  <si>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</si>
  <si>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</si>
  <si>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</si>
  <si>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</si>
  <si>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</si>
  <si>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</si>
  <si>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</si>
  <si>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</si>
  <si>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</si>
  <si>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</si>
  <si>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</si>
  <si>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</si>
  <si>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</si>
  <si>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</si>
  <si>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</si>
  <si>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</si>
  <si>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</si>
  <si>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</si>
  <si>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</si>
  <si>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</si>
  <si>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</si>
  <si>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</si>
  <si>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</si>
  <si>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</si>
  <si>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</si>
  <si>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</si>
  <si>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</si>
  <si>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</si>
  <si>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</si>
  <si>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</si>
  <si>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</si>
  <si>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</si>
  <si>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</si>
  <si>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</si>
  <si>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</si>
  <si>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</si>
  <si>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</si>
  <si>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</si>
  <si>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</si>
  <si>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</si>
  <si>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</si>
  <si>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</si>
  <si>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</si>
  <si>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</si>
  <si>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</si>
  <si>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</si>
  <si>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</si>
  <si>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</si>
  <si>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</si>
  <si>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</si>
  <si>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</si>
  <si>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</si>
  <si>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</si>
  <si>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</si>
  <si>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</si>
  <si>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</si>
  <si>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</si>
  <si>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</si>
  <si>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</si>
  <si>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</si>
  <si>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</si>
  <si>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</si>
  <si>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</si>
  <si>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</si>
  <si>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</si>
  <si>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</si>
  <si>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</si>
  <si>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</si>
  <si>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</si>
  <si>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</si>
  <si>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</si>
  <si>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</si>
  <si>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</si>
  <si>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</si>
  <si>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</si>
  <si>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</si>
  <si>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</si>
  <si>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</si>
  <si>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</si>
  <si>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</si>
  <si>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</si>
  <si>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</si>
  <si>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</si>
  <si>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</si>
  <si>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</si>
  <si>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</si>
  <si>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</si>
  <si>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</si>
  <si>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</si>
  <si>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</si>
  <si>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</si>
  <si>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</si>
  <si>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</si>
  <si>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</si>
  <si>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</si>
  <si>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</si>
  <si>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</si>
  <si>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</si>
  <si>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</si>
  <si>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</si>
  <si>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</si>
  <si>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</si>
  <si>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</si>
  <si>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</si>
  <si>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</si>
  <si>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</si>
  <si>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</si>
  <si>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</si>
  <si>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</si>
  <si>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</si>
  <si>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</si>
  <si>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</si>
  <si>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</si>
  <si>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</si>
  <si>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</si>
  <si>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</si>
  <si>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</si>
  <si>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</si>
  <si>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</si>
  <si>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</si>
  <si>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</si>
  <si>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</si>
  <si>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</si>
  <si>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</si>
  <si>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</si>
  <si>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</si>
  <si>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</si>
  <si>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</si>
  <si>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</si>
  <si>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</si>
  <si>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</si>
  <si>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</si>
  <si>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</si>
  <si>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</si>
  <si>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</si>
  <si>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</si>
  <si>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</si>
  <si>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</si>
  <si>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</si>
  <si>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</si>
  <si>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</si>
  <si>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</si>
  <si>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</si>
  <si>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</si>
  <si>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</si>
  <si>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</si>
  <si>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</si>
  <si>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</si>
  <si>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</si>
  <si>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</si>
  <si>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</si>
  <si>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</si>
  <si>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</si>
  <si>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</si>
  <si>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</si>
  <si>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</si>
  <si>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</si>
  <si>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</si>
  <si>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</si>
  <si>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</si>
  <si>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</si>
  <si>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</si>
  <si>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</si>
  <si>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</si>
  <si>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</si>
  <si>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</si>
  <si>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</si>
  <si>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</si>
  <si>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</si>
  <si>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</si>
  <si>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</si>
  <si>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</si>
  <si>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</si>
  <si>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</si>
  <si>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</si>
  <si>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</si>
  <si>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</si>
  <si>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</si>
  <si>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</si>
  <si>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</si>
  <si>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</si>
  <si>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</si>
  <si>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</si>
  <si>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</si>
  <si>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</si>
  <si>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</si>
  <si>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</si>
  <si>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</si>
  <si>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</si>
  <si>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</si>
  <si>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</si>
  <si>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</si>
  <si>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</si>
  <si>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</si>
  <si>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</si>
  <si>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</si>
  <si>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</si>
  <si>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</si>
  <si>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</si>
  <si>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</si>
  <si>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</si>
  <si>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</si>
  <si>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</si>
  <si>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</si>
  <si>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</si>
  <si>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</si>
  <si>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</si>
  <si>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</si>
  <si>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</si>
  <si>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</si>
  <si>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</si>
  <si>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</si>
  <si>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</si>
  <si>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</si>
  <si>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</si>
  <si>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</si>
  <si>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</si>
  <si>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</si>
  <si>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</si>
  <si>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</si>
  <si>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</si>
  <si>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</si>
  <si>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</si>
  <si>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</si>
  <si>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</si>
  <si>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</si>
  <si>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</si>
  <si>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</si>
  <si>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</si>
  <si>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</si>
  <si>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</si>
  <si>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</si>
  <si>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</si>
  <si>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</si>
  <si>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</si>
  <si>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</si>
  <si>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</si>
  <si>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</si>
  <si>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</si>
  <si>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</si>
  <si>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</si>
  <si>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</si>
  <si>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</si>
  <si>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</si>
  <si>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</si>
  <si>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</si>
  <si>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</si>
  <si>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</si>
  <si>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</si>
  <si>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</si>
  <si>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</si>
  <si>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</si>
  <si>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</si>
  <si>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</si>
  <si>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</si>
  <si>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</si>
  <si>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</si>
  <si>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</si>
  <si>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</si>
  <si>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</si>
  <si>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</si>
  <si>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</si>
  <si>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</si>
  <si>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</si>
  <si>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</si>
  <si>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</si>
  <si>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</si>
  <si>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</si>
  <si>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</si>
  <si>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</si>
  <si>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</si>
  <si>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</si>
  <si>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</si>
  <si>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</si>
  <si>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</si>
  <si>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</si>
  <si>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</si>
  <si>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</si>
  <si>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</si>
  <si>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</si>
  <si>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</si>
  <si>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</si>
  <si>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</si>
  <si>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</si>
  <si>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</si>
  <si>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</si>
  <si>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</si>
  <si>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</si>
  <si>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</si>
  <si>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</si>
  <si>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</si>
  <si>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</si>
  <si>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</si>
  <si>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</si>
  <si>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</si>
  <si>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</si>
  <si>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</si>
  <si>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</si>
  <si>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</si>
  <si>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</si>
  <si>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</si>
  <si>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</si>
  <si>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</si>
  <si>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</si>
  <si>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</si>
  <si>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</si>
  <si>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</si>
  <si>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</si>
  <si>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</si>
  <si>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</si>
  <si>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</si>
  <si>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</si>
  <si>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</si>
  <si>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</si>
  <si>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</si>
  <si>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</si>
  <si>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</si>
  <si>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</si>
  <si>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</si>
  <si>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</si>
  <si>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</si>
  <si>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</si>
  <si>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</si>
  <si>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</si>
  <si>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</si>
  <si>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</si>
  <si>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</si>
  <si>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</si>
  <si>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</si>
  <si>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</si>
  <si>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</si>
  <si>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</si>
  <si>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</si>
  <si>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</si>
  <si>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</si>
  <si>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</si>
  <si>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</si>
  <si>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</si>
  <si>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</si>
  <si>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</si>
  <si>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</si>
  <si>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</si>
  <si>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</si>
  <si>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</si>
  <si>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</si>
  <si>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</si>
  <si>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</si>
  <si>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</si>
  <si>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</si>
  <si>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</si>
  <si>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</si>
  <si>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</si>
  <si>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</si>
  <si>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</si>
  <si>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</si>
  <si>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</si>
  <si>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</si>
  <si>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</si>
  <si>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</si>
  <si>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</si>
  <si>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</si>
  <si>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</si>
  <si>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</si>
  <si>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</si>
  <si>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</si>
  <si>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</si>
  <si>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</si>
  <si>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</si>
  <si>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</si>
  <si>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</si>
  <si>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</si>
  <si>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</si>
  <si>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</si>
  <si>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</si>
  <si>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</si>
  <si>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</si>
  <si>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</si>
  <si>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</si>
  <si>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</si>
  <si>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</si>
  <si>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</si>
  <si>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</si>
  <si>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</si>
  <si>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</si>
  <si>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</si>
  <si>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</si>
  <si>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</si>
  <si>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</si>
  <si>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</si>
  <si>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</si>
  <si>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</si>
  <si>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</si>
  <si>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</si>
  <si>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</si>
  <si>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</si>
  <si>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</si>
  <si>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</si>
  <si>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</si>
  <si>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</si>
  <si>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</si>
  <si>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</si>
  <si>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</si>
  <si>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</si>
  <si>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</si>
  <si>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</si>
  <si>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</si>
  <si>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</si>
  <si>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</si>
  <si>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</si>
  <si>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</si>
  <si>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</si>
  <si>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</si>
  <si>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</si>
  <si>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</si>
  <si>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</si>
  <si>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</si>
  <si>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</si>
  <si>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</si>
  <si>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</si>
  <si>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</si>
  <si>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</si>
  <si>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</si>
  <si>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</si>
  <si>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</si>
  <si>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</si>
  <si>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</si>
  <si>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</si>
  <si>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</si>
  <si>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</si>
  <si>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</si>
  <si>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</si>
  <si>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</si>
  <si>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</si>
  <si>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</si>
  <si>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</si>
  <si>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</si>
  <si>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</si>
  <si>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</si>
  <si>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</si>
  <si>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</si>
  <si>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</si>
  <si>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</si>
  <si>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</si>
  <si>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</si>
  <si>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</si>
  <si>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</si>
  <si>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</si>
  <si>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</si>
  <si>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</si>
  <si>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</si>
  <si>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</si>
  <si>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</si>
  <si>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</si>
  <si>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</si>
  <si>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</si>
  <si>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</si>
  <si>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</si>
  <si>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</si>
  <si>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</si>
  <si>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</si>
  <si>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</si>
  <si>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</si>
  <si>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</si>
  <si>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</si>
  <si>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</si>
  <si>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</si>
  <si>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</si>
  <si>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</si>
  <si>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</si>
  <si>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</si>
  <si>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</si>
  <si>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</si>
  <si>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</si>
  <si>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</si>
  <si>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</si>
  <si>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</si>
  <si>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</si>
  <si>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</si>
  <si>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</si>
  <si>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</si>
  <si>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</si>
  <si>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</si>
  <si>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</si>
  <si>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</si>
  <si>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</si>
  <si>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</si>
  <si>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</si>
  <si>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</si>
  <si>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</si>
  <si>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</si>
  <si>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</si>
  <si>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</si>
  <si>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</si>
  <si>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</si>
  <si>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</si>
  <si>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</si>
  <si>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</si>
  <si>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</si>
  <si>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</si>
  <si>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</si>
  <si>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</si>
  <si>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</si>
  <si>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</si>
  <si>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</si>
  <si>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</si>
  <si>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</si>
  <si>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</si>
  <si>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</si>
  <si>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</si>
  <si>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</si>
  <si>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</si>
  <si>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</si>
  <si>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</si>
  <si>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</si>
  <si>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</si>
  <si>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</si>
  <si>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</si>
  <si>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</si>
  <si>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</si>
  <si>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</si>
  <si>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</si>
  <si>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</si>
  <si>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</si>
  <si>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</si>
  <si>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</si>
  <si>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</si>
  <si>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</si>
  <si>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</si>
  <si>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</si>
  <si>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</si>
  <si>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</si>
  <si>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</si>
  <si>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</si>
  <si>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</si>
  <si>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</si>
  <si>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</si>
  <si>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</si>
  <si>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</si>
  <si>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</si>
  <si>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</si>
  <si>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</si>
  <si>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</si>
  <si>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</si>
  <si>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</si>
  <si>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</si>
  <si>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</si>
  <si>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</si>
  <si>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</si>
  <si>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</si>
  <si>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</si>
  <si>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</si>
  <si>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</si>
  <si>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</si>
  <si>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</si>
  <si>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</si>
  <si>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</si>
  <si>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</si>
  <si>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</si>
  <si>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</si>
  <si>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</si>
  <si>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</si>
  <si>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</si>
  <si>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</si>
  <si>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</si>
  <si>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</si>
  <si>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</si>
  <si>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</si>
  <si>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</si>
  <si>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</si>
  <si>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</si>
  <si>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</si>
  <si>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</si>
  <si>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</si>
  <si>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</si>
  <si>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</si>
  <si>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</si>
  <si>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</si>
  <si>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</si>
  <si>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</si>
  <si>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</si>
  <si>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</si>
  <si>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</si>
  <si>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</si>
  <si>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</si>
  <si>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</si>
  <si>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</si>
  <si>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</si>
  <si>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</si>
  <si>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</si>
  <si>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</si>
  <si>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</si>
  <si>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</si>
  <si>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</si>
  <si>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</si>
  <si>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</si>
  <si>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</si>
  <si>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</si>
  <si>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</si>
  <si>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</si>
  <si>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</si>
  <si>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</si>
  <si>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</si>
  <si>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</si>
  <si>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</si>
  <si>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</si>
  <si>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</si>
  <si>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</si>
  <si>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</si>
  <si>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</si>
  <si>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</si>
  <si>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</si>
  <si>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</si>
  <si>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</si>
  <si>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</si>
  <si>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</si>
  <si>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</si>
  <si>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</si>
  <si>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</si>
  <si>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</si>
  <si>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</si>
  <si>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</si>
  <si>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</si>
  <si>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</si>
  <si>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</si>
  <si>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</si>
  <si>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</si>
  <si>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</si>
  <si>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</si>
  <si>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</si>
  <si>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</si>
  <si>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</si>
  <si>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</si>
  <si>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</si>
  <si>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</si>
  <si>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</si>
  <si>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</si>
  <si>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</si>
  <si>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</si>
  <si>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</si>
  <si>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</si>
  <si>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</si>
  <si>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</si>
  <si>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</si>
  <si>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</si>
  <si>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</si>
  <si>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</si>
  <si>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</si>
  <si>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</si>
  <si>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</si>
  <si>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</si>
  <si>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</si>
  <si>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</si>
  <si>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</si>
  <si>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</si>
  <si>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</si>
  <si>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</si>
  <si>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</si>
  <si>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</si>
  <si>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</si>
  <si>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</si>
  <si>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</si>
  <si>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</si>
  <si>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</si>
  <si>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</si>
  <si>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</si>
  <si>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</si>
  <si>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</si>
  <si>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</si>
  <si>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</si>
  <si>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</si>
  <si>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</si>
  <si>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</si>
  <si>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</si>
  <si>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</si>
  <si>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</si>
  <si>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</si>
  <si>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</si>
  <si>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</si>
  <si>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</si>
  <si>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</si>
  <si>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</si>
  <si>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</si>
  <si>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</si>
  <si>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</si>
  <si>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</si>
  <si>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</si>
  <si>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</si>
  <si>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</si>
  <si>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</si>
  <si>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</si>
  <si>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</si>
  <si>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</si>
  <si>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</si>
  <si>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</si>
  <si>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</si>
  <si>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</si>
  <si>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</si>
  <si>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</si>
  <si>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</si>
  <si>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</si>
  <si>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</si>
  <si>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</si>
  <si>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</si>
  <si>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</si>
  <si>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</si>
  <si>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</si>
  <si>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</si>
  <si>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</si>
  <si>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</si>
  <si>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</si>
  <si>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</si>
  <si>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</si>
  <si>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</si>
  <si>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</si>
  <si>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</si>
  <si>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</si>
  <si>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</si>
  <si>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</si>
  <si>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</si>
  <si>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</si>
  <si>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</si>
  <si>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</si>
  <si>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</si>
  <si>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</si>
  <si>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</si>
  <si>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</si>
  <si>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</si>
  <si>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</si>
  <si>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</si>
  <si>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</si>
  <si>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</si>
  <si>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</si>
  <si>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</si>
  <si>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</si>
  <si>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</si>
  <si>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</si>
  <si>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</si>
  <si>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</si>
  <si>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</si>
  <si>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</si>
  <si>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</si>
  <si>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</si>
  <si>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</si>
  <si>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</si>
  <si>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</si>
  <si>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</si>
  <si>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</si>
  <si>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</si>
  <si>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</si>
  <si>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</si>
  <si>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</si>
  <si>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</si>
  <si>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</si>
  <si>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</si>
  <si>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</si>
  <si>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</si>
  <si>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</si>
  <si>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</si>
  <si>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</si>
  <si>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</si>
  <si>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</si>
  <si>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</si>
  <si>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</si>
  <si>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</si>
  <si>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</si>
  <si>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</si>
  <si>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</si>
  <si>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</si>
  <si>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</si>
  <si>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</si>
  <si>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</si>
  <si>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</si>
  <si>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</si>
  <si>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</si>
  <si>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</si>
  <si>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</si>
  <si>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</si>
  <si>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</si>
  <si>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</si>
  <si>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</si>
  <si>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</si>
  <si>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</si>
  <si>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</si>
  <si>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</si>
  <si>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</si>
  <si>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</si>
  <si>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</si>
  <si>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</si>
  <si>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</si>
  <si>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</si>
  <si>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</si>
  <si>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</si>
  <si>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</si>
  <si>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</si>
  <si>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</si>
  <si>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</si>
  <si>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</si>
  <si>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</si>
  <si>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</si>
  <si>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</si>
  <si>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</si>
  <si>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</si>
  <si>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</si>
  <si>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</si>
  <si>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</si>
  <si>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</si>
  <si>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</si>
  <si>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</si>
  <si>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</si>
  <si>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</si>
  <si>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</si>
  <si>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</si>
  <si>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</si>
  <si>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</si>
  <si>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</si>
  <si>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</si>
  <si>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</si>
  <si>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</si>
  <si>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</si>
  <si>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</si>
  <si>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</si>
  <si>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</si>
  <si>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</si>
  <si>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</si>
  <si>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</si>
  <si>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</si>
  <si>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</si>
  <si>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</si>
  <si>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</si>
  <si>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</si>
  <si>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</si>
  <si>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</si>
  <si>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</si>
  <si>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</si>
  <si>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</si>
  <si>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</si>
  <si>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</si>
  <si>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</si>
  <si>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</si>
  <si>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</si>
  <si>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</si>
  <si>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</si>
  <si>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</si>
  <si>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</si>
  <si>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</si>
  <si>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</si>
  <si>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</si>
  <si>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</si>
  <si>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</si>
  <si>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</si>
  <si>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</si>
  <si>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</si>
  <si>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</si>
  <si>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</si>
  <si>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</si>
  <si>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</si>
  <si>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</si>
  <si>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</si>
  <si>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</si>
  <si>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</si>
  <si>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</si>
  <si>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</si>
  <si>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</si>
  <si>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</si>
  <si>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</si>
  <si>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</si>
  <si>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</si>
  <si>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</si>
  <si>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</si>
  <si>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</si>
  <si>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</si>
  <si>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</si>
  <si>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</si>
  <si>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</si>
  <si>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</si>
  <si>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</si>
  <si>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</si>
  <si>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</si>
  <si>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</si>
  <si>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</si>
  <si>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</si>
  <si>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</si>
  <si>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</si>
  <si>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</si>
  <si>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</si>
  <si>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</si>
  <si>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</si>
  <si>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</si>
  <si>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</si>
  <si>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</si>
  <si>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</si>
  <si>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</si>
  <si>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</si>
  <si>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</si>
  <si>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</si>
  <si>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</si>
  <si>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</si>
  <si>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</si>
  <si>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</si>
  <si>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</si>
  <si>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</si>
  <si>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</si>
  <si>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</si>
  <si>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</si>
  <si>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</si>
  <si>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</si>
  <si>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</si>
  <si>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</si>
  <si>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</si>
  <si>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</si>
  <si>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</si>
  <si>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</si>
  <si>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</si>
  <si>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</si>
  <si>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</si>
  <si>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</si>
  <si>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</si>
  <si>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</si>
  <si>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</si>
  <si>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</si>
  <si>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</si>
  <si>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</si>
  <si>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</si>
  <si>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</si>
  <si>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</si>
  <si>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</si>
  <si>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</si>
  <si>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</si>
  <si>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</si>
  <si>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</si>
  <si>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</si>
  <si>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</si>
  <si>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</si>
  <si>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</si>
  <si>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</si>
  <si>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</si>
  <si>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</si>
  <si>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</si>
  <si>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</si>
  <si>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</si>
  <si>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</si>
  <si>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</si>
  <si>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</si>
  <si>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</si>
  <si>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</si>
  <si>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</si>
  <si>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</si>
  <si>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</si>
  <si>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</si>
  <si>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</si>
  <si>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</si>
  <si>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</si>
  <si>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</si>
  <si>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</si>
  <si>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</si>
  <si>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</si>
  <si>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</si>
  <si>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</si>
  <si>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</si>
  <si>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</si>
  <si>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</si>
  <si>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</si>
  <si>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</si>
  <si>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</si>
  <si>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</si>
  <si>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</si>
  <si>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</si>
  <si>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</si>
  <si>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</si>
  <si>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</si>
  <si>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</si>
  <si>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</si>
  <si>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</si>
  <si>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</si>
  <si>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</si>
  <si>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</si>
  <si>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</si>
  <si>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</si>
  <si>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</si>
  <si>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</si>
  <si>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</si>
  <si>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</si>
  <si>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</si>
  <si>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</si>
  <si>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</si>
  <si>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</si>
  <si>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</si>
  <si>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</si>
  <si>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</si>
  <si>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</si>
  <si>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</si>
  <si>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</si>
  <si>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</si>
  <si>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</si>
  <si>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</si>
  <si>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</si>
  <si>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</si>
  <si>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</si>
  <si>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</si>
  <si>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</si>
  <si>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</si>
  <si>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</si>
  <si>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</si>
  <si>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</si>
  <si>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</si>
  <si>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</si>
  <si>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</si>
  <si>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</si>
  <si>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</si>
  <si>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</si>
  <si>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</si>
  <si>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</si>
  <si>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</si>
  <si>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</si>
  <si>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</si>
  <si>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</si>
  <si>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</si>
  <si>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</si>
  <si>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</si>
  <si>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</si>
  <si>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</si>
  <si>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</si>
  <si>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</si>
  <si>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</si>
  <si>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</si>
  <si>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</si>
  <si>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</si>
  <si>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</si>
  <si>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</si>
  <si>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</si>
  <si>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</si>
  <si>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</si>
  <si>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</si>
  <si>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</si>
  <si>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</si>
  <si>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</si>
  <si>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</si>
  <si>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</si>
  <si>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</si>
  <si>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</si>
  <si>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</si>
  <si>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</si>
  <si>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</si>
  <si>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</si>
  <si>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</si>
  <si>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</si>
  <si>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</si>
  <si>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</si>
  <si>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</si>
  <si>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</si>
  <si>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</si>
  <si>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</si>
  <si>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</si>
  <si>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</si>
  <si>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</si>
  <si>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</si>
  <si>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</si>
  <si>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</si>
  <si>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</si>
  <si>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</si>
  <si>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</si>
  <si>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</si>
  <si>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</si>
  <si>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</si>
  <si>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</si>
  <si>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</si>
  <si>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</si>
  <si>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</si>
  <si>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</si>
  <si>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</si>
  <si>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</si>
  <si>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</si>
  <si>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</si>
  <si>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</si>
  <si>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</si>
  <si>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</si>
  <si>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</si>
  <si>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</si>
  <si>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</si>
  <si>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</si>
  <si>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</si>
  <si>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</si>
  <si>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</si>
  <si>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</si>
  <si>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</si>
  <si>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</si>
  <si>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</si>
  <si>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</si>
  <si>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</si>
  <si>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</si>
  <si>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</si>
  <si>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</si>
  <si>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</si>
  <si>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</si>
  <si>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</si>
  <si>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</si>
  <si>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</si>
  <si>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</si>
  <si>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</si>
  <si>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</si>
  <si>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</si>
  <si>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</si>
  <si>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</si>
  <si>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</si>
  <si>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</si>
  <si>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</si>
  <si>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</si>
  <si>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</si>
  <si>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</si>
  <si>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</si>
  <si>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</si>
  <si>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</si>
  <si>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</si>
  <si>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</si>
  <si>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</si>
  <si>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</si>
  <si>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</si>
  <si>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</si>
  <si>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</si>
  <si>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</si>
  <si>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</si>
  <si>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</si>
  <si>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</si>
  <si>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</si>
  <si>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</si>
  <si>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</si>
  <si>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</si>
  <si>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</si>
  <si>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</si>
  <si>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</si>
  <si>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</si>
  <si>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</si>
  <si>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</si>
  <si>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</si>
  <si>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</si>
  <si>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</si>
  <si>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</si>
  <si>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</si>
  <si>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</si>
  <si>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</si>
  <si>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</si>
  <si>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</si>
  <si>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</si>
  <si>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</si>
  <si>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</si>
  <si>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</si>
  <si>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</si>
  <si>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</si>
  <si>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</si>
  <si>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</si>
  <si>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</si>
  <si>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</si>
  <si>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</si>
  <si>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</si>
  <si>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</si>
  <si>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</si>
  <si>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</si>
  <si>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</si>
  <si>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</si>
  <si>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</si>
  <si>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</si>
  <si>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</si>
  <si>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</si>
  <si>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</si>
  <si>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</si>
  <si>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</si>
  <si>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</si>
  <si>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</si>
  <si>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</si>
  <si>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</si>
  <si>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</si>
  <si>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</si>
  <si>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</si>
  <si>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</si>
  <si>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</si>
  <si>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</si>
  <si>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</si>
  <si>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</si>
  <si>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</si>
  <si>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</si>
  <si>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</si>
  <si>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</si>
  <si>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</si>
  <si>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</si>
  <si>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</si>
  <si>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</si>
  <si>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</si>
  <si>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</si>
  <si>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</si>
  <si>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</si>
  <si>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</si>
  <si>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</si>
  <si>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</si>
  <si>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</si>
  <si>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</si>
  <si>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</si>
  <si>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</si>
  <si>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</si>
  <si>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</si>
  <si>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</si>
  <si>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</si>
  <si>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</si>
  <si>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</si>
  <si>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</si>
  <si>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</si>
  <si>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</si>
  <si>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</si>
  <si>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</si>
  <si>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</si>
  <si>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</si>
  <si>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</si>
  <si>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</si>
  <si>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</si>
  <si>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</si>
  <si>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</si>
  <si>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</si>
  <si>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</si>
  <si>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</si>
  <si>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</si>
  <si>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</si>
  <si>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</si>
  <si>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</si>
  <si>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</si>
  <si>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</si>
  <si>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</si>
  <si>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</si>
  <si>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</si>
  <si>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</si>
  <si>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</si>
  <si>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</si>
  <si>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</si>
  <si>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</si>
  <si>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</si>
  <si>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</si>
  <si>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</si>
  <si>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</si>
  <si>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</si>
  <si>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</si>
  <si>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</si>
  <si>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</si>
  <si>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</si>
  <si>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</si>
  <si>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</si>
  <si>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</si>
  <si>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</si>
  <si>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</si>
  <si>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</si>
  <si>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</si>
  <si>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</si>
  <si>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</si>
  <si>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</si>
  <si>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</si>
  <si>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</si>
  <si>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</si>
  <si>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</si>
  <si>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</si>
  <si>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</si>
  <si>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</si>
  <si>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</si>
  <si>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</si>
  <si>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</si>
  <si>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</si>
  <si>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</si>
  <si>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</si>
  <si>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</si>
  <si>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</si>
  <si>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</si>
  <si>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</si>
  <si>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</si>
  <si>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</si>
  <si>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</si>
  <si>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</si>
  <si>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</si>
  <si>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</si>
  <si>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</si>
  <si>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</si>
  <si>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</si>
  <si>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</si>
  <si>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</si>
  <si>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</si>
  <si>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</si>
  <si>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</si>
  <si>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</si>
  <si>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</si>
  <si>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</si>
  <si>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</si>
  <si>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</si>
  <si>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</si>
  <si>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</si>
  <si>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</si>
  <si>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</si>
  <si>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</si>
  <si>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</si>
  <si>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</si>
  <si>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</si>
  <si>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</si>
  <si>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</si>
  <si>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</si>
  <si>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</si>
  <si>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</si>
  <si>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</si>
  <si>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</si>
  <si>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</si>
  <si>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</si>
  <si>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</si>
  <si>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</si>
  <si>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</si>
  <si>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</si>
  <si>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</si>
  <si>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</si>
  <si>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</si>
  <si>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</si>
  <si>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</si>
  <si>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</si>
  <si>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</si>
  <si>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</si>
  <si>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</si>
  <si>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</si>
  <si>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</si>
  <si>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</si>
  <si>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</si>
  <si>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</si>
  <si>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</si>
  <si>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</si>
  <si>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</si>
  <si>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</si>
  <si>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</si>
  <si>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</si>
  <si>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</si>
  <si>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</si>
  <si>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</si>
  <si>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</si>
  <si>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</si>
  <si>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</si>
  <si>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</si>
  <si>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</si>
  <si>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</si>
  <si>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</si>
  <si>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</si>
  <si>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</si>
  <si>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</si>
  <si>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</si>
  <si>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</si>
  <si>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</si>
  <si>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</si>
  <si>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</si>
  <si>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</si>
  <si>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</si>
  <si>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</si>
  <si>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</si>
  <si>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</si>
  <si>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</si>
  <si>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</si>
  <si>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</si>
  <si>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</si>
  <si>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</si>
  <si>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</si>
  <si>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</si>
  <si>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</si>
  <si>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</si>
  <si>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</si>
  <si>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</si>
  <si>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</si>
  <si>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</si>
  <si>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</si>
  <si>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</si>
  <si>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</si>
  <si>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</si>
  <si>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</si>
  <si>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</si>
  <si>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</si>
  <si>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</si>
  <si>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</si>
  <si>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</si>
  <si>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</si>
  <si>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</si>
  <si>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</si>
  <si>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</si>
  <si>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</si>
  <si>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</si>
  <si>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</si>
  <si>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</si>
  <si>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</si>
  <si>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</si>
  <si>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</si>
  <si>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</si>
  <si>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</si>
  <si>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</si>
  <si>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</si>
  <si>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</si>
  <si>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</si>
  <si>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</si>
  <si>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</si>
  <si>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</si>
  <si>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</si>
  <si>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</si>
  <si>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</si>
  <si>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</si>
  <si>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</si>
  <si>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</si>
  <si>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</si>
  <si>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</si>
  <si>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</si>
  <si>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</si>
  <si>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</si>
  <si>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</si>
  <si>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</si>
  <si>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</si>
  <si>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</si>
  <si>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</si>
  <si>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</si>
  <si>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</si>
  <si>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</si>
  <si>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</si>
  <si>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</si>
  <si>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</si>
  <si>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</si>
  <si>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</si>
  <si>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</si>
  <si>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</si>
  <si>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</si>
  <si>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</si>
  <si>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</si>
  <si>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</si>
  <si>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</si>
  <si>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</si>
  <si>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</si>
  <si>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</si>
  <si>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</si>
  <si>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</si>
  <si>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</si>
  <si>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</si>
  <si>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</si>
  <si>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</si>
  <si>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</si>
  <si>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</si>
  <si>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</si>
  <si>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</si>
  <si>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</si>
  <si>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</si>
  <si>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</si>
  <si>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</si>
  <si>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</si>
  <si>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</si>
  <si>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</si>
  <si>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</si>
  <si>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</si>
  <si>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</si>
  <si>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</si>
  <si>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</si>
  <si>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</si>
  <si>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</si>
  <si>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</si>
  <si>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</si>
  <si>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</si>
  <si>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</si>
  <si>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</si>
  <si>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</si>
  <si>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</si>
  <si>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</si>
  <si>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</si>
  <si>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</si>
  <si>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</si>
  <si>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</si>
  <si>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</si>
  <si>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</si>
  <si>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</si>
  <si>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</si>
  <si>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</si>
  <si>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</si>
  <si>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</si>
  <si>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</si>
  <si>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</si>
  <si>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</si>
  <si>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</si>
  <si>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</si>
  <si>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</si>
  <si>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</si>
  <si>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</si>
  <si>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</si>
  <si>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</si>
  <si>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</si>
  <si>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</si>
  <si>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</si>
  <si>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</si>
  <si>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</si>
  <si>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</si>
  <si>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</si>
  <si>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</si>
  <si>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</si>
  <si>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</si>
  <si>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</si>
  <si>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</si>
  <si>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</si>
  <si>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</si>
  <si>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</si>
  <si>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</si>
  <si>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</si>
  <si>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</si>
  <si>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</si>
  <si>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</si>
  <si>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</si>
  <si>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</si>
  <si>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</si>
  <si>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</si>
  <si>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</si>
  <si>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</si>
  <si>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</si>
  <si>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</si>
  <si>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</si>
  <si>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</si>
  <si>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</si>
  <si>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</si>
  <si>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</si>
  <si>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</si>
  <si>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</si>
  <si>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</si>
  <si>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</si>
  <si>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</si>
  <si>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</si>
  <si>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</si>
  <si>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</si>
  <si>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</si>
  <si>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</si>
  <si>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</si>
  <si>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</si>
  <si>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</si>
  <si>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</si>
  <si>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</si>
  <si>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</si>
  <si>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</si>
  <si>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</si>
  <si>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</si>
  <si>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</si>
  <si>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</si>
  <si>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</si>
  <si>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</si>
  <si>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</si>
  <si>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</si>
  <si>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</si>
  <si>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</si>
  <si>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</si>
  <si>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</si>
  <si>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</si>
  <si>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</si>
  <si>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</si>
  <si>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</si>
  <si>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</si>
  <si>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</si>
  <si>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</si>
  <si>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</si>
  <si>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</si>
  <si>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</si>
  <si>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</si>
  <si>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</si>
  <si>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</si>
  <si>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</si>
  <si>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</si>
  <si>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</si>
  <si>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</si>
  <si>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</si>
  <si>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</si>
  <si>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</si>
  <si>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</si>
  <si>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</si>
  <si>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</si>
  <si>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</si>
  <si>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</si>
  <si>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</si>
  <si>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</si>
  <si>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</si>
  <si>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</si>
  <si>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</si>
  <si>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</si>
  <si>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</si>
  <si>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</si>
  <si>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</si>
  <si>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</si>
  <si>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</si>
  <si>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</si>
  <si>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</si>
  <si>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</si>
  <si>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</si>
  <si>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</si>
  <si>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</si>
  <si>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</si>
  <si>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</si>
  <si>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</si>
  <si>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</si>
  <si>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</si>
  <si>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</si>
  <si>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</si>
  <si>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</si>
  <si>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</si>
  <si>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</si>
  <si>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</si>
  <si>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</si>
  <si>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</si>
  <si>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</si>
  <si>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</si>
  <si>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</si>
  <si>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</si>
  <si>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</si>
  <si>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</si>
  <si>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</si>
  <si>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</si>
  <si>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</si>
  <si>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</si>
  <si>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</si>
  <si>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</si>
  <si>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</si>
  <si>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</si>
  <si>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</si>
  <si>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</si>
  <si>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</si>
  <si>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</si>
  <si>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</si>
  <si>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</si>
  <si>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</si>
  <si>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</si>
  <si>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</si>
  <si>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</si>
  <si>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</si>
  <si>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</si>
  <si>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</si>
  <si>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</si>
  <si>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</si>
  <si>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</si>
  <si>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</si>
  <si>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</si>
  <si>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</si>
  <si>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</si>
  <si>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</si>
  <si>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</si>
  <si>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</si>
  <si>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</si>
  <si>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</si>
  <si>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</si>
  <si>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</si>
  <si>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</si>
  <si>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</si>
  <si>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</si>
  <si>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</si>
  <si>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</si>
  <si>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</si>
  <si>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</si>
  <si>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</si>
  <si>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</si>
  <si>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</si>
  <si>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</si>
  <si>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</si>
  <si>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</si>
  <si>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</si>
  <si>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</si>
  <si>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</si>
  <si>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</si>
  <si>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</si>
  <si>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</si>
  <si>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</si>
  <si>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</si>
  <si>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</si>
  <si>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</si>
  <si>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</si>
  <si>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</si>
  <si>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</si>
  <si>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</si>
  <si>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</si>
  <si>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</si>
  <si>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</si>
  <si>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</si>
  <si>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</si>
  <si>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</si>
  <si>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</si>
  <si>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</si>
  <si>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</si>
  <si>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</si>
  <si>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</si>
  <si>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</si>
  <si>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</si>
  <si>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</si>
  <si>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</si>
  <si>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</si>
  <si>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</si>
  <si>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</si>
  <si>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</si>
  <si>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</si>
  <si>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</si>
  <si>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</si>
  <si>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</si>
  <si>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</si>
  <si>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</si>
  <si>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</si>
  <si>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</si>
  <si>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</si>
  <si>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</si>
  <si>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</si>
  <si>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</si>
  <si>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</si>
  <si>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</si>
  <si>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</si>
  <si>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</si>
  <si>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</si>
  <si>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</si>
  <si>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</si>
  <si>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</si>
  <si>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</si>
  <si>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</si>
  <si>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</si>
  <si>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</si>
  <si>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</si>
  <si>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</si>
  <si>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</si>
  <si>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</si>
  <si>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</si>
  <si>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</si>
  <si>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</si>
  <si>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</si>
  <si>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</si>
  <si>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</si>
  <si>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</si>
  <si>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</si>
  <si>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</si>
  <si>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</si>
  <si>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</si>
  <si>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</si>
  <si>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</si>
  <si>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</si>
  <si>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</si>
  <si>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</si>
  <si>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</si>
  <si>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</si>
  <si>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</si>
  <si>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</si>
  <si>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</si>
  <si>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</si>
  <si>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</si>
  <si>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</si>
  <si>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</si>
  <si>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</si>
  <si>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</si>
  <si>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</si>
  <si>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</si>
  <si>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</si>
  <si>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</si>
  <si>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</si>
  <si>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</si>
  <si>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</si>
  <si>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</si>
  <si>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</si>
  <si>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</si>
  <si>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</si>
  <si>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</si>
  <si>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</si>
  <si>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</si>
  <si>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</si>
  <si>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</si>
  <si>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</si>
  <si>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</si>
  <si>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</si>
  <si>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</si>
  <si>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</si>
  <si>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</si>
  <si>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</si>
  <si>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</si>
  <si>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</si>
  <si>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</si>
  <si>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</si>
  <si>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</si>
  <si>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</si>
  <si>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</si>
  <si>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</si>
  <si>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</si>
  <si>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</si>
  <si>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</si>
  <si>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</si>
  <si>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</si>
  <si>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</si>
  <si>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</si>
  <si>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</si>
  <si>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</si>
  <si>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</si>
  <si>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</si>
  <si>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</si>
  <si>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</si>
  <si>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</si>
  <si>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</si>
  <si>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</si>
  <si>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</si>
  <si>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</si>
  <si>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</si>
  <si>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</si>
  <si>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</si>
  <si>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</si>
  <si>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</si>
  <si>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</si>
  <si>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</si>
  <si>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</si>
  <si>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</si>
  <si>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</si>
  <si>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</si>
  <si>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</si>
  <si>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</si>
  <si>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</si>
  <si>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</si>
  <si>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</si>
  <si>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</si>
  <si>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</si>
  <si>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</si>
  <si>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</si>
  <si>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</si>
  <si>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</si>
  <si>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</si>
  <si>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</si>
  <si>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</si>
  <si>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</si>
  <si>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</si>
  <si>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</si>
  <si>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</si>
  <si>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</si>
  <si>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</si>
  <si>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</si>
  <si>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</si>
  <si>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</si>
  <si>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</si>
  <si>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</si>
  <si>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</si>
  <si>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</si>
  <si>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</si>
  <si>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</si>
  <si>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</si>
  <si>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</si>
  <si>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</si>
  <si>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</si>
  <si>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</si>
  <si>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</si>
  <si>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</si>
  <si>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</si>
  <si>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</si>
  <si>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</si>
  <si>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</si>
  <si>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</si>
  <si>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</si>
  <si>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</si>
  <si>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</si>
  <si>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</si>
  <si>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</si>
  <si>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</si>
  <si>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</si>
  <si>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</si>
  <si>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</si>
  <si>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</si>
  <si>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</si>
  <si>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</si>
  <si>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</si>
  <si>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</si>
  <si>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</si>
  <si>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</si>
  <si>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</si>
  <si>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</si>
  <si>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</si>
  <si>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</si>
  <si>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</si>
  <si>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</si>
  <si>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</si>
  <si>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</si>
  <si>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</si>
  <si>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</si>
  <si>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</si>
  <si>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</si>
  <si>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</si>
  <si>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</si>
  <si>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</si>
  <si>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</si>
  <si>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</si>
  <si>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</si>
  <si>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</si>
  <si>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</si>
  <si>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</si>
  <si>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</si>
  <si>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</si>
  <si>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</si>
  <si>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</si>
  <si>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</si>
  <si>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</si>
  <si>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</si>
  <si>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</si>
  <si>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</si>
  <si>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</si>
  <si>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</si>
  <si>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</si>
  <si>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</si>
  <si>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</si>
  <si>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</si>
  <si>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</si>
  <si>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</si>
  <si>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</si>
  <si>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</si>
  <si>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</si>
  <si>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</si>
  <si>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</si>
  <si>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</si>
  <si>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</si>
  <si>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</si>
  <si>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</si>
  <si>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</si>
  <si>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</si>
  <si>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</si>
  <si>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</si>
  <si>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</si>
  <si>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</si>
  <si>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</si>
  <si>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</si>
  <si>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</si>
  <si>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</si>
  <si>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</si>
  <si>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</si>
  <si>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</si>
  <si>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</si>
  <si>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</si>
  <si>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</si>
  <si>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</si>
  <si>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</si>
  <si>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</si>
  <si>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</si>
  <si>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</si>
  <si>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</si>
  <si>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</si>
  <si>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</si>
  <si>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</si>
  <si>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</si>
  <si>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</si>
  <si>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</si>
  <si>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</si>
  <si>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</si>
  <si>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</si>
  <si>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</si>
  <si>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</si>
  <si>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</si>
  <si>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</si>
  <si>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</si>
  <si>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</si>
  <si>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</si>
  <si>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</si>
  <si>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</si>
  <si>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</si>
  <si>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</si>
  <si>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</si>
  <si>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</si>
  <si>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</si>
  <si>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</si>
  <si>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</si>
  <si>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</si>
  <si>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</si>
  <si>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</si>
  <si>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</si>
  <si>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</si>
  <si>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</si>
  <si>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</si>
  <si>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</si>
  <si>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</si>
  <si>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</si>
  <si>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</si>
  <si>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</si>
  <si>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</si>
  <si>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</si>
  <si>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</si>
  <si>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</si>
  <si>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</si>
  <si>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</si>
  <si>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</si>
  <si>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</si>
  <si>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</si>
  <si>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</si>
  <si>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</si>
  <si>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</si>
  <si>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</si>
  <si>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</si>
  <si>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</si>
  <si>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</si>
  <si>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</si>
  <si>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</si>
  <si>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</si>
  <si>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</si>
  <si>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</si>
  <si>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</si>
  <si>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</si>
  <si>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</si>
  <si>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</si>
  <si>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</si>
  <si>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</si>
  <si>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</si>
  <si>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</si>
  <si>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</si>
  <si>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</si>
  <si>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</si>
  <si>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</si>
  <si>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</si>
  <si>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</si>
  <si>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</si>
  <si>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</si>
  <si>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</si>
  <si>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</si>
  <si>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</si>
  <si>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</si>
  <si>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</si>
  <si>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</si>
  <si>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</si>
  <si>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</si>
  <si>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</si>
  <si>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</si>
  <si>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</si>
  <si>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</si>
  <si>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</si>
  <si>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</si>
  <si>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</si>
  <si>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</si>
  <si>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</si>
  <si>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</si>
  <si>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</si>
  <si>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</si>
  <si>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</si>
  <si>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</si>
  <si>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</si>
  <si>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</si>
  <si>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</si>
  <si>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</si>
  <si>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</si>
  <si>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</si>
  <si>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</si>
  <si>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</si>
  <si>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</si>
  <si>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</si>
  <si>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</si>
  <si>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</si>
  <si>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</si>
  <si>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</si>
  <si>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</si>
  <si>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</si>
  <si>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</si>
  <si>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</si>
  <si>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</si>
  <si>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</si>
  <si>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</si>
  <si>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</si>
  <si>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</si>
  <si>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</si>
  <si>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</si>
  <si>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</si>
  <si>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</si>
  <si>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</si>
  <si>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</si>
  <si>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</si>
  <si>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</si>
  <si>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</si>
  <si>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</si>
  <si>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</si>
  <si>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</si>
  <si>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</si>
  <si>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</si>
  <si>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</si>
  <si>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</si>
  <si>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</si>
  <si>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</si>
  <si>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</si>
  <si>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</si>
  <si>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</si>
  <si>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</si>
  <si>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</si>
  <si>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</si>
  <si>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</si>
  <si>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</si>
  <si>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</si>
  <si>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</si>
  <si>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</si>
  <si>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</si>
  <si>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</si>
  <si>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</si>
  <si>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</si>
  <si>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</si>
  <si>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</si>
  <si>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</si>
  <si>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</si>
  <si>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</si>
  <si>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</si>
  <si>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</si>
  <si>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</si>
  <si>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</si>
  <si>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</si>
  <si>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</si>
  <si>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</si>
  <si>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</si>
  <si>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</si>
  <si>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</si>
  <si>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</si>
  <si>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</si>
  <si>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</si>
  <si>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</si>
  <si>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</si>
  <si>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</si>
  <si>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</si>
  <si>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</si>
  <si>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</si>
  <si>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</si>
  <si>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</si>
  <si>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</si>
  <si>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</si>
  <si>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</si>
  <si>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</si>
  <si>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</si>
  <si>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</si>
  <si>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</si>
  <si>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</si>
  <si>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</si>
  <si>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</si>
  <si>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</si>
  <si>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</si>
  <si>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</si>
  <si>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</si>
  <si>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</si>
  <si>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</si>
  <si>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</si>
  <si>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</si>
  <si>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</si>
  <si>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</si>
  <si>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</si>
  <si>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</si>
  <si>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</si>
  <si>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</si>
  <si>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</si>
  <si>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</si>
  <si>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</si>
  <si>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</si>
  <si>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</si>
  <si>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</si>
  <si>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</si>
  <si>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</si>
  <si>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</si>
  <si>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</si>
  <si>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</si>
  <si>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</si>
  <si>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</si>
  <si>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</si>
  <si>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</si>
  <si>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</si>
  <si>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</si>
  <si>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</si>
  <si>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</si>
  <si>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</si>
  <si>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</si>
  <si>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</si>
  <si>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</si>
  <si>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</si>
  <si>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</si>
  <si>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</si>
  <si>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</si>
  <si>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</si>
  <si>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</si>
  <si>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</si>
  <si>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</si>
  <si>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</si>
  <si>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</si>
  <si>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</si>
  <si>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</si>
  <si>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</si>
  <si>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</si>
  <si>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</si>
  <si>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</si>
  <si>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</si>
  <si>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</si>
  <si>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</si>
  <si>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</si>
  <si>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</si>
  <si>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</si>
  <si>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</si>
  <si>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</si>
  <si>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</si>
  <si>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</si>
  <si>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</si>
  <si>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</si>
  <si>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</si>
  <si>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</si>
  <si>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</si>
  <si>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</si>
  <si>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</si>
  <si>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</si>
  <si>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</si>
  <si>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</si>
  <si>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</si>
  <si>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</si>
  <si>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</si>
  <si>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</si>
  <si>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</si>
  <si>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</si>
  <si>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</si>
  <si>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</si>
  <si>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</si>
  <si>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</si>
  <si>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</si>
  <si>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</si>
  <si>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</si>
  <si>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</si>
  <si>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</si>
  <si>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</si>
  <si>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</si>
  <si>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</si>
  <si>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</si>
  <si>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</si>
  <si>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</si>
  <si>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</si>
  <si>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</si>
  <si>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</si>
  <si>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</si>
  <si>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</si>
  <si>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</si>
  <si>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</si>
  <si>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</si>
  <si>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</si>
  <si>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</si>
  <si>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</si>
  <si>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</si>
  <si>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</si>
  <si>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</si>
  <si>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</si>
  <si>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</si>
  <si>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</si>
  <si>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</si>
  <si>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</si>
  <si>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</si>
  <si>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</si>
  <si>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</si>
  <si>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</si>
  <si>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</si>
  <si>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</si>
  <si>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</si>
  <si>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</si>
  <si>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</si>
  <si>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</si>
  <si>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</si>
  <si>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</si>
  <si>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</si>
  <si>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</si>
  <si>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</si>
  <si>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</si>
  <si>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</si>
  <si>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</si>
  <si>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</si>
  <si>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</si>
  <si>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</si>
  <si>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</si>
  <si>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</si>
  <si>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</si>
  <si>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</si>
  <si>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</si>
  <si>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</si>
  <si>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</si>
  <si>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</si>
  <si>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</si>
  <si>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</si>
  <si>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</si>
  <si>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</si>
  <si>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</si>
  <si>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</si>
  <si>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</si>
  <si>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</si>
  <si>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</si>
  <si>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</si>
  <si>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</si>
  <si>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</si>
  <si>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</si>
  <si>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</si>
  <si>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</si>
  <si>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</si>
  <si>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</si>
  <si>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</si>
  <si>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</si>
  <si>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</si>
  <si>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</si>
  <si>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</si>
  <si>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</si>
  <si>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</si>
  <si>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</si>
  <si>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</si>
  <si>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</si>
  <si>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</si>
  <si>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</si>
  <si>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</si>
  <si>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</si>
  <si>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</si>
  <si>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</si>
  <si>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</si>
  <si>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</si>
  <si>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</si>
  <si>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</si>
  <si>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</si>
  <si>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</si>
  <si>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</si>
  <si>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</si>
  <si>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</si>
  <si>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</si>
  <si>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</si>
  <si>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</si>
  <si>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</si>
  <si>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</si>
  <si>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</si>
  <si>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</si>
  <si>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</si>
  <si>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</si>
  <si>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</si>
  <si>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</si>
  <si>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</si>
  <si>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</si>
  <si>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</si>
  <si>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</si>
  <si>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</si>
  <si>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</si>
  <si>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</si>
  <si>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</si>
  <si>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</si>
  <si>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</si>
  <si>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</si>
  <si>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</si>
  <si>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</si>
  <si>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</si>
  <si>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</si>
  <si>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</si>
  <si>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</si>
  <si>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</si>
  <si>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</si>
  <si>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</si>
  <si>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</si>
  <si>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</si>
  <si>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</si>
  <si>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</si>
  <si>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</si>
  <si>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</si>
  <si>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</si>
  <si>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</si>
  <si>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</si>
  <si>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</si>
  <si>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</si>
  <si>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</si>
  <si>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</si>
  <si>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</si>
  <si>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</si>
  <si>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</si>
  <si>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</si>
  <si>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</si>
  <si>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</si>
  <si>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</si>
  <si>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</si>
  <si>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</si>
  <si>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</si>
  <si>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</si>
  <si>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</si>
  <si>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</si>
  <si>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</si>
  <si>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</si>
  <si>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</si>
  <si>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</si>
  <si>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</si>
  <si>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</si>
  <si>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</si>
  <si>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</si>
  <si>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</si>
  <si>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</si>
  <si>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</si>
  <si>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</si>
  <si>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</si>
  <si>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</si>
  <si>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</si>
  <si>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</si>
  <si>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</si>
  <si>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</si>
  <si>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</si>
  <si>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</si>
  <si>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</si>
  <si>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</si>
  <si>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</si>
  <si>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</si>
  <si>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</si>
  <si>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</si>
  <si>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</si>
  <si>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</si>
  <si>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</si>
  <si>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</si>
  <si>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</si>
  <si>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</si>
  <si>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</si>
  <si>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</si>
  <si>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</si>
  <si>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</si>
  <si>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</si>
  <si>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</si>
  <si>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</si>
  <si>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</si>
  <si>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</si>
  <si>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</si>
  <si>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</si>
  <si>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</si>
  <si>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</si>
  <si>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</si>
  <si>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</si>
  <si>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</si>
  <si>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</si>
  <si>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</si>
  <si>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</si>
  <si>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</si>
  <si>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</si>
  <si>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</si>
  <si>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</si>
  <si>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</si>
  <si>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</si>
  <si>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</si>
  <si>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</si>
  <si>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</si>
  <si>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</si>
  <si>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</si>
  <si>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</si>
  <si>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</si>
  <si>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</si>
  <si>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</si>
  <si>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</si>
  <si>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</si>
  <si>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</si>
  <si>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</si>
  <si>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</si>
  <si>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</si>
  <si>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</si>
  <si>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</si>
  <si>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</si>
  <si>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</si>
  <si>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</si>
  <si>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</si>
  <si>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</si>
  <si>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</si>
  <si>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</si>
  <si>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</si>
  <si>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</si>
  <si>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</si>
  <si>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</si>
  <si>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</si>
  <si>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</si>
  <si>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</si>
  <si>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</si>
  <si>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</si>
  <si>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</si>
  <si>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</si>
  <si>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</si>
  <si>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</si>
  <si>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</si>
  <si>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</si>
  <si>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</si>
  <si>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</si>
  <si>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</si>
  <si>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</si>
  <si>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</si>
  <si>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</si>
  <si>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</si>
  <si>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</si>
  <si>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</si>
  <si>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</si>
  <si>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</si>
  <si>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</si>
  <si>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</si>
  <si>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</si>
  <si>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</si>
  <si>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</si>
  <si>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</si>
  <si>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</si>
  <si>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</si>
  <si>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</si>
  <si>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</si>
  <si>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</si>
  <si>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</si>
  <si>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</si>
  <si>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</si>
  <si>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</si>
  <si>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</si>
  <si>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</si>
  <si>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</si>
  <si>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</si>
  <si>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</si>
  <si>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</si>
  <si>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</si>
  <si>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</si>
  <si>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</si>
  <si>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</si>
  <si>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</si>
  <si>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</si>
  <si>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</si>
  <si>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</si>
  <si>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</si>
  <si>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</si>
  <si>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</si>
  <si>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</si>
  <si>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</si>
  <si>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</si>
  <si>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</si>
  <si>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</si>
  <si>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</si>
  <si>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</si>
  <si>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</si>
  <si>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</si>
  <si>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</si>
  <si>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</si>
  <si>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</si>
  <si>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</si>
  <si>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</si>
  <si>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</si>
  <si>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</si>
  <si>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</si>
  <si>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</si>
  <si>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</si>
  <si>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</si>
  <si>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</si>
  <si>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</si>
  <si>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</si>
  <si>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</si>
  <si>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</si>
  <si>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</si>
  <si>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</si>
  <si>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</si>
  <si>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</si>
  <si>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</si>
  <si>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</si>
  <si>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</si>
  <si>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</si>
  <si>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</si>
  <si>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</si>
  <si>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</si>
  <si>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</si>
  <si>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</si>
  <si>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</si>
  <si>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</si>
  <si>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</si>
  <si>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</si>
  <si>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</si>
  <si>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</si>
  <si>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</si>
  <si>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</si>
  <si>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</si>
  <si>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</si>
  <si>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</si>
  <si>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</si>
  <si>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</si>
  <si>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</si>
  <si>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</si>
  <si>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</si>
  <si>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</si>
  <si>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</si>
  <si>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</si>
  <si>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</si>
  <si>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</si>
  <si>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</si>
  <si>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</si>
  <si>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</si>
  <si>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</si>
  <si>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</si>
  <si>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</si>
  <si>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</si>
  <si>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</si>
  <si>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</si>
  <si>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</si>
  <si>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</si>
  <si>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</si>
  <si>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</si>
  <si>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</si>
  <si>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</si>
  <si>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</si>
  <si>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</si>
  <si>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</si>
  <si>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</si>
  <si>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</si>
  <si>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</si>
  <si>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</si>
  <si>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</si>
  <si>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</si>
  <si>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</si>
  <si>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</si>
  <si>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</si>
  <si>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</si>
  <si>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</si>
  <si>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</si>
  <si>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</si>
  <si>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</si>
  <si>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</si>
  <si>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</si>
  <si>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</si>
  <si>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</si>
  <si>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</si>
  <si>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</si>
  <si>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</si>
  <si>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</si>
  <si>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</si>
  <si>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</si>
  <si>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</si>
  <si>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</si>
  <si>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</si>
  <si>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</si>
  <si>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</si>
  <si>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</si>
  <si>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</si>
  <si>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</si>
  <si>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</si>
  <si>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</si>
  <si>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</si>
  <si>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</si>
  <si>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</si>
  <si>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</si>
  <si>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</si>
  <si>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</si>
  <si>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</si>
  <si>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</si>
  <si>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</si>
  <si>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</si>
  <si>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</si>
  <si>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</si>
  <si>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</si>
  <si>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</si>
  <si>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</si>
  <si>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</si>
  <si>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</si>
  <si>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</si>
  <si>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</si>
  <si>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</si>
  <si>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</si>
  <si>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</si>
  <si>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</si>
  <si>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</si>
  <si>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</si>
  <si>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</si>
  <si>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</si>
  <si>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</si>
  <si>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</si>
  <si>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</si>
  <si>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</si>
  <si>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</si>
  <si>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</si>
  <si>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</si>
  <si>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</si>
  <si>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</si>
  <si>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</si>
  <si>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</si>
  <si>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</si>
  <si>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</si>
  <si>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</si>
  <si>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</si>
  <si>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</si>
  <si>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</si>
  <si>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</si>
  <si>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</si>
  <si>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</si>
  <si>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</si>
  <si>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</si>
  <si>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</si>
  <si>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</si>
  <si>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</si>
  <si>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</si>
  <si>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</si>
  <si>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</si>
  <si>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</si>
  <si>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</si>
  <si>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</si>
  <si>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</si>
  <si>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</si>
  <si>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</si>
  <si>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</si>
  <si>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</si>
  <si>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</si>
  <si>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</si>
  <si>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</si>
  <si>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</si>
  <si>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</si>
  <si>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</si>
  <si>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</si>
  <si>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</si>
  <si>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</si>
  <si>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</si>
  <si>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</si>
  <si>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</si>
  <si>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</si>
  <si>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</si>
  <si>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</si>
  <si>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</si>
  <si>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</si>
  <si>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</si>
  <si>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</si>
  <si>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</si>
  <si>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</si>
  <si>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</si>
  <si>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</si>
  <si>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</si>
  <si>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</si>
  <si>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</si>
  <si>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</si>
  <si>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</si>
  <si>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</si>
  <si>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</si>
  <si>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</si>
  <si>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</si>
  <si>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</si>
  <si>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</si>
  <si>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</si>
  <si>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</si>
  <si>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</si>
  <si>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</si>
  <si>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</si>
  <si>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</si>
  <si>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</si>
  <si>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</si>
  <si>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</si>
  <si>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</si>
  <si>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</si>
  <si>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</si>
  <si>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</si>
  <si>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</si>
  <si>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</si>
  <si>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</si>
  <si>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</si>
  <si>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</si>
  <si>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</si>
  <si>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</si>
  <si>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</si>
  <si>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</si>
  <si>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</si>
  <si>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</si>
  <si>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</si>
  <si>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</si>
  <si>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</si>
  <si>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</si>
  <si>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</si>
  <si>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</si>
  <si>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</si>
  <si>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</si>
  <si>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</si>
  <si>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</si>
  <si>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</si>
  <si>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</si>
  <si>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</si>
  <si>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</si>
  <si>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</si>
  <si>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</si>
  <si>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</si>
  <si>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</si>
  <si>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</si>
  <si>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</si>
  <si>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</si>
  <si>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</si>
  <si>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</si>
  <si>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</si>
  <si>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</si>
  <si>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</si>
  <si>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</si>
  <si>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</si>
  <si>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</si>
  <si>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</si>
  <si>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</si>
  <si>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</si>
  <si>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</si>
  <si>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</si>
  <si>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</si>
  <si>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</si>
  <si>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</si>
  <si>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</si>
  <si>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</si>
  <si>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</si>
  <si>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</si>
  <si>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</si>
  <si>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</si>
  <si>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</si>
  <si>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</si>
  <si>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</si>
  <si>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</si>
  <si>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</si>
  <si>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</si>
  <si>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</si>
  <si>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</si>
  <si>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</si>
  <si>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</si>
  <si>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</si>
  <si>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</si>
  <si>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</si>
  <si>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</si>
  <si>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</si>
  <si>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</si>
  <si>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</si>
  <si>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</si>
  <si>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</si>
  <si>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</si>
  <si>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</si>
  <si>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</si>
  <si>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</si>
  <si>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</si>
  <si>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</si>
  <si>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</si>
  <si>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</si>
  <si>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</si>
  <si>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</si>
  <si>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</si>
  <si>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</si>
  <si>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</si>
  <si>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</si>
  <si>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</si>
  <si>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</si>
  <si>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</si>
  <si>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</si>
  <si>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</si>
  <si>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</si>
  <si>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</si>
  <si>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</si>
  <si>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</si>
  <si>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</si>
  <si>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</si>
  <si>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</si>
  <si>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</si>
  <si>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</si>
  <si>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</si>
  <si>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</si>
  <si>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</si>
  <si>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</si>
  <si>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</si>
  <si>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</si>
  <si>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</si>
  <si>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</si>
  <si>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</si>
  <si>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</si>
  <si>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</si>
  <si>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</si>
  <si>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</si>
  <si>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</si>
  <si>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</si>
  <si>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</si>
  <si>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</si>
  <si>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</si>
  <si>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</si>
  <si>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</si>
  <si>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</si>
  <si>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</si>
  <si>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</si>
  <si>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</si>
  <si>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</si>
  <si>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</si>
  <si>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</si>
  <si>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</si>
  <si>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</si>
  <si>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</si>
  <si>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</si>
  <si>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</si>
  <si>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</si>
  <si>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</si>
  <si>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</si>
  <si>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</si>
  <si>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</si>
  <si>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</si>
  <si>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</si>
  <si>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</si>
  <si>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</si>
  <si>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</si>
  <si>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</si>
  <si>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</si>
  <si>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</si>
  <si>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</si>
  <si>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</si>
  <si>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</si>
  <si>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</si>
  <si>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</si>
  <si>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</si>
  <si>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</si>
  <si>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</si>
  <si>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</si>
  <si>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</si>
  <si>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</si>
  <si>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</si>
  <si>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</si>
  <si>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</si>
  <si>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</si>
  <si>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</si>
  <si>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</si>
  <si>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</si>
  <si>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</si>
  <si>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</si>
  <si>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</si>
  <si>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</si>
  <si>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</si>
  <si>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</si>
  <si>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</si>
  <si>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</si>
  <si>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</si>
  <si>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</si>
  <si>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</si>
  <si>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</si>
  <si>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</si>
  <si>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</si>
  <si>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</si>
  <si>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</si>
  <si>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</si>
  <si>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</si>
  <si>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</si>
  <si>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</si>
  <si>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</si>
  <si>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</si>
  <si>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</si>
  <si>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</si>
  <si>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</si>
  <si>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</si>
  <si>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</si>
  <si>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</si>
  <si>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</si>
  <si>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</si>
  <si>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</si>
  <si>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</si>
  <si>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</si>
  <si>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</si>
  <si>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</si>
  <si>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</si>
  <si>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</si>
  <si>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</si>
  <si>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</si>
  <si>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</si>
  <si>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</si>
  <si>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</si>
  <si>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</si>
  <si>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</si>
  <si>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</si>
  <si>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</si>
  <si>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</si>
  <si>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</si>
  <si>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</si>
  <si>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</si>
  <si>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</si>
  <si>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</si>
  <si>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</si>
  <si>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</si>
  <si>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</si>
  <si>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</si>
  <si>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</si>
  <si>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</si>
  <si>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</si>
  <si>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</si>
  <si>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</si>
  <si>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</si>
  <si>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</si>
  <si>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</si>
  <si>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</si>
  <si>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</si>
  <si>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</si>
  <si>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</si>
  <si>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</si>
  <si>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</si>
  <si>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</si>
  <si>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</si>
  <si>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</si>
  <si>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</si>
  <si>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</si>
  <si>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</si>
  <si>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</si>
  <si>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</si>
  <si>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</si>
  <si>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</si>
  <si>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</si>
  <si>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</si>
  <si>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</si>
  <si>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</si>
  <si>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</si>
  <si>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</si>
  <si>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</si>
  <si>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</si>
  <si>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</si>
  <si>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</si>
  <si>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</si>
  <si>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</si>
  <si>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</si>
  <si>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</si>
  <si>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</si>
  <si>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</si>
  <si>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</si>
  <si>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</si>
  <si>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</si>
  <si>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</si>
  <si>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</si>
  <si>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</si>
  <si>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</si>
  <si>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</si>
  <si>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</si>
  <si>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</si>
  <si>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</si>
  <si>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</si>
  <si>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</si>
  <si>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</si>
  <si>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</si>
  <si>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</si>
  <si>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</si>
  <si>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</si>
  <si>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</si>
  <si>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</si>
  <si>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</si>
  <si>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</si>
  <si>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</si>
  <si>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</si>
  <si>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</si>
  <si>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</si>
  <si>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</si>
  <si>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</si>
  <si>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</si>
  <si>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</si>
  <si>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</si>
  <si>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</si>
  <si>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</si>
  <si>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</si>
  <si>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</si>
  <si>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</si>
  <si>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</si>
  <si>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</si>
  <si>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</si>
  <si>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</si>
  <si>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</si>
  <si>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</si>
  <si>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</si>
  <si>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</si>
  <si>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</si>
  <si>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</si>
  <si>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</si>
  <si>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</si>
  <si>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</si>
  <si>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</si>
  <si>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</si>
  <si>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</si>
  <si>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</si>
  <si>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</si>
  <si>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</si>
  <si>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</si>
  <si>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</si>
  <si>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</si>
  <si>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</si>
  <si>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</si>
  <si>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</si>
  <si>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</si>
  <si>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</si>
  <si>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</si>
  <si>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</si>
  <si>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</si>
  <si>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</si>
  <si>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</si>
  <si>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</si>
  <si>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</si>
  <si>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</si>
  <si>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</si>
  <si>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</si>
  <si>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</si>
  <si>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</si>
  <si>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</si>
  <si>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</si>
  <si>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</si>
  <si>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</si>
  <si>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</si>
  <si>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</si>
  <si>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</si>
  <si>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</si>
  <si>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</si>
  <si>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</si>
  <si>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</si>
  <si>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</si>
  <si>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</si>
  <si>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</si>
  <si>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</si>
  <si>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</si>
  <si>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</si>
  <si>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</si>
  <si>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</si>
  <si>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</si>
  <si>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</si>
  <si>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</si>
  <si>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</si>
  <si>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</si>
  <si>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</si>
  <si>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</si>
  <si>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</si>
  <si>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</si>
  <si>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</si>
  <si>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</si>
  <si>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</si>
  <si>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</si>
  <si>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</si>
  <si>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</si>
  <si>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</si>
  <si>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</si>
  <si>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</si>
  <si>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</si>
  <si>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</si>
  <si>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</si>
  <si>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</si>
  <si>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</si>
  <si>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</si>
  <si>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</si>
  <si>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</si>
  <si>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</si>
  <si>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</si>
  <si>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</si>
  <si>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</si>
  <si>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</si>
  <si>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</si>
  <si>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</si>
  <si>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</si>
  <si>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</si>
  <si>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</si>
  <si>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</si>
  <si>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</si>
  <si>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</si>
  <si>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</si>
  <si>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</si>
  <si>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</si>
  <si>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</si>
  <si>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</si>
  <si>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</si>
  <si>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</si>
  <si>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</si>
  <si>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</si>
  <si>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</si>
  <si>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</si>
  <si>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</si>
  <si>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</si>
  <si>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</si>
  <si>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</si>
  <si>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</si>
  <si>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</si>
  <si>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</si>
  <si>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</si>
  <si>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</si>
  <si>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</si>
  <si>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</si>
  <si>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</si>
  <si>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</si>
  <si>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</si>
  <si>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</si>
  <si>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</si>
  <si>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</si>
  <si>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</si>
  <si>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</si>
  <si>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</si>
  <si>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</si>
  <si>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</si>
  <si>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</si>
  <si>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</si>
  <si>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</si>
  <si>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</si>
  <si>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</si>
  <si>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</si>
  <si>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</si>
  <si>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</si>
  <si>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</si>
  <si>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</si>
  <si>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</si>
  <si>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</si>
  <si>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</si>
  <si>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</si>
  <si>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</si>
  <si>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</si>
  <si>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</si>
  <si>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</si>
  <si>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</si>
  <si>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</si>
  <si>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</si>
  <si>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</si>
  <si>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</si>
  <si>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</si>
  <si>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</si>
  <si>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</si>
  <si>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</si>
  <si>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</si>
  <si>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</si>
  <si>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</si>
  <si>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</si>
  <si>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</si>
  <si>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</si>
  <si>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</si>
  <si>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</si>
  <si>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</si>
  <si>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</si>
  <si>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</si>
  <si>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</si>
  <si>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</si>
  <si>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</si>
  <si>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</si>
  <si>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</si>
  <si>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</si>
  <si>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</si>
  <si>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</si>
  <si>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</si>
  <si>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</si>
  <si>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</si>
  <si>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</si>
  <si>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</si>
  <si>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</si>
  <si>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</si>
  <si>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</si>
  <si>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</si>
  <si>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</si>
  <si>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</si>
  <si>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</si>
  <si>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</si>
  <si>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</si>
  <si>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</si>
  <si>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</si>
  <si>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</si>
  <si>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</si>
  <si>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</si>
  <si>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</si>
  <si>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</si>
  <si>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</si>
  <si>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</si>
  <si>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</si>
  <si>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</si>
  <si>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</si>
  <si>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</si>
  <si>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</si>
  <si>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</si>
  <si>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</si>
  <si>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</si>
  <si>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</si>
  <si>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</si>
  <si>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</si>
  <si>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</si>
  <si>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</si>
  <si>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</si>
  <si>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</si>
  <si>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</si>
  <si>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</si>
  <si>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</si>
  <si>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</si>
  <si>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</si>
  <si>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</si>
  <si>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</si>
  <si>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</si>
  <si>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</si>
  <si>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</si>
  <si>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</si>
  <si>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</si>
  <si>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</si>
  <si>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</si>
  <si>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</si>
  <si>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</si>
  <si>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</si>
  <si>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</si>
  <si>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</si>
  <si>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</si>
  <si>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</si>
  <si>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</si>
  <si>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</si>
  <si>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</si>
  <si>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</si>
  <si>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</si>
  <si>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</si>
  <si>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</si>
  <si>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</si>
  <si>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</si>
  <si>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</si>
  <si>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</si>
  <si>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</si>
  <si>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</si>
  <si>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</si>
  <si>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</si>
  <si>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</si>
  <si>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</si>
  <si>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</si>
  <si>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</si>
  <si>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</si>
  <si>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</si>
  <si>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</si>
  <si>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</si>
  <si>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</si>
  <si>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</si>
  <si>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</si>
  <si>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</si>
  <si>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</si>
  <si>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</si>
  <si>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</si>
  <si>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</si>
  <si>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</si>
  <si>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</si>
  <si>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</si>
  <si>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</si>
  <si>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</si>
  <si>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</si>
  <si>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</si>
  <si>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</si>
  <si>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</si>
  <si>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</si>
  <si>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</si>
  <si>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</si>
  <si>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</si>
  <si>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</si>
  <si>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</si>
  <si>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</si>
  <si>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</si>
  <si>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</si>
  <si>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</si>
  <si>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</si>
  <si>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</si>
  <si>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</si>
  <si>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</si>
  <si>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</si>
  <si>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</si>
  <si>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</si>
  <si>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</si>
  <si>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</si>
  <si>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</si>
  <si>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</si>
  <si>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</si>
  <si>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</si>
  <si>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</si>
  <si>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</si>
  <si>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</si>
  <si>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</si>
  <si>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</si>
  <si>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</si>
  <si>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</si>
  <si>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</si>
  <si>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</si>
  <si>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</si>
  <si>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</si>
  <si>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</si>
  <si>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</si>
  <si>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</si>
  <si>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</si>
  <si>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</si>
  <si>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</si>
  <si>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</si>
  <si>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</si>
  <si>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</si>
  <si>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</si>
  <si>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</si>
  <si>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</si>
  <si>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</si>
  <si>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</si>
  <si>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</si>
  <si>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</si>
  <si>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</si>
  <si>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</si>
  <si>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</si>
  <si>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</si>
  <si>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</si>
  <si>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</si>
  <si>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</si>
  <si>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</si>
  <si>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</si>
  <si>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</si>
  <si>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</si>
  <si>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</si>
  <si>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</si>
  <si>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</si>
  <si>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</si>
  <si>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</si>
  <si>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</si>
  <si>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</si>
  <si>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</si>
  <si>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</si>
  <si>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</si>
  <si>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</si>
  <si>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</si>
  <si>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</si>
  <si>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</si>
  <si>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</si>
  <si>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</si>
  <si>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</si>
  <si>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</si>
  <si>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</si>
  <si>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</si>
  <si>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</si>
  <si>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</si>
  <si>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</si>
  <si>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</si>
  <si>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</si>
  <si>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</si>
  <si>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</si>
  <si>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</si>
  <si>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</si>
  <si>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</si>
  <si>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</si>
  <si>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</si>
  <si>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</si>
  <si>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</si>
  <si>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</si>
  <si>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</si>
  <si>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</si>
  <si>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</si>
  <si>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</si>
  <si>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</si>
  <si>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</si>
  <si>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</si>
  <si>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</si>
  <si>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</si>
  <si>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</si>
  <si>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</si>
  <si>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</si>
  <si>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</si>
  <si>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</si>
  <si>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</si>
  <si>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</si>
  <si>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</si>
  <si>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</si>
  <si>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</si>
  <si>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</si>
  <si>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</si>
  <si>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</si>
  <si>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</si>
  <si>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</si>
  <si>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</si>
  <si>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</si>
  <si>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</si>
  <si>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</si>
  <si>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</si>
  <si>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</si>
  <si>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</si>
  <si>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</si>
  <si>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</si>
  <si>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</si>
  <si>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</si>
  <si>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</si>
  <si>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</si>
  <si>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</si>
  <si>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</si>
  <si>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</si>
  <si>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</si>
  <si>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</si>
  <si>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</si>
  <si>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</si>
  <si>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</si>
  <si>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</si>
  <si>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</si>
  <si>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</si>
  <si>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</si>
  <si>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</si>
  <si>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</si>
  <si>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</si>
  <si>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</si>
  <si>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</si>
  <si>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</si>
  <si>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</si>
  <si>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</si>
  <si>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</si>
  <si>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</si>
  <si>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</si>
  <si>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</si>
  <si>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</si>
  <si>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</si>
  <si>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</si>
  <si>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</si>
  <si>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</si>
  <si>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</si>
  <si>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</si>
  <si>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</si>
  <si>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</si>
  <si>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</si>
  <si>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</si>
  <si>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</si>
  <si>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</si>
  <si>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</si>
  <si>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</si>
  <si>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</si>
  <si>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</si>
  <si>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</si>
  <si>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</si>
  <si>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</si>
  <si>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</si>
  <si>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</si>
  <si>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</si>
  <si>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</si>
  <si>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</si>
  <si>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</si>
  <si>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</si>
  <si>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</si>
  <si>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</si>
  <si>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</si>
  <si>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</si>
  <si>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</si>
  <si>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</si>
  <si>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</si>
  <si>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</si>
  <si>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</si>
  <si>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</si>
  <si>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</si>
  <si>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</si>
  <si>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</si>
  <si>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</si>
  <si>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</si>
  <si>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</si>
  <si>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</si>
  <si>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</si>
  <si>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</si>
  <si>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</si>
  <si>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</si>
  <si>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</si>
  <si>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</si>
  <si>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</si>
  <si>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</si>
  <si>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</si>
  <si>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</si>
  <si>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</si>
  <si>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</si>
  <si>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</si>
  <si>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</si>
  <si>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</si>
  <si>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</si>
  <si>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</si>
  <si>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</si>
  <si>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</si>
  <si>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</si>
  <si>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</si>
  <si>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</si>
  <si>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</si>
  <si>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</si>
  <si>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</si>
  <si>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</si>
  <si>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</si>
  <si>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</si>
  <si>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</si>
  <si>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</si>
  <si>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</si>
  <si>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</si>
  <si>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</si>
  <si>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</si>
  <si>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</si>
  <si>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</si>
  <si>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</si>
  <si>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</si>
  <si>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</si>
  <si>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</si>
  <si>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</si>
  <si>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</si>
  <si>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</si>
  <si>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</si>
  <si>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</si>
  <si>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</si>
  <si>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</si>
  <si>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</si>
  <si>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</si>
  <si>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</si>
  <si>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</si>
  <si>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</si>
  <si>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</si>
  <si>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</si>
  <si>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</si>
  <si>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</si>
  <si>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</si>
  <si>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</si>
  <si>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</si>
  <si>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</si>
  <si>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</si>
  <si>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</si>
  <si>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</si>
  <si>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</si>
  <si>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</si>
  <si>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</si>
  <si>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</si>
  <si>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</si>
  <si>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</si>
  <si>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</si>
  <si>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</si>
  <si>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</si>
  <si>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</si>
  <si>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</si>
  <si>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</si>
  <si>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</si>
  <si>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</si>
  <si>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</si>
  <si>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</si>
  <si>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</si>
  <si>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</si>
  <si>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</si>
  <si>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</si>
  <si>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</si>
  <si>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</si>
  <si>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</si>
  <si>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</si>
  <si>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</si>
  <si>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</si>
  <si>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</si>
  <si>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</si>
  <si>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</si>
  <si>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</si>
  <si>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</si>
  <si>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</si>
  <si>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</si>
  <si>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</si>
  <si>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</si>
  <si>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</si>
  <si>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</si>
  <si>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</si>
  <si>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</si>
  <si>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</si>
  <si>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</si>
  <si>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</si>
  <si>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</si>
  <si>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</si>
  <si>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</si>
  <si>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</si>
  <si>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</si>
  <si>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</si>
  <si>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</si>
  <si>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</si>
  <si>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</si>
  <si>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</si>
  <si>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</si>
  <si>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</si>
  <si>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</si>
  <si>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</si>
  <si>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</si>
  <si>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</si>
  <si>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</si>
  <si>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</si>
  <si>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</si>
  <si>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</si>
  <si>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</si>
  <si>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</si>
  <si>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</si>
  <si>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</si>
  <si>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</si>
  <si>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</si>
  <si>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</si>
  <si>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</si>
  <si>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</si>
  <si>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</si>
  <si>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</si>
  <si>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</si>
  <si>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</si>
  <si>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</si>
  <si>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</si>
  <si>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</si>
  <si>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</si>
  <si>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</si>
  <si>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</si>
  <si>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</si>
  <si>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</si>
  <si>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</si>
  <si>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</si>
  <si>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</si>
  <si>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</si>
  <si>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</si>
  <si>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</si>
  <si>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</si>
  <si>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</si>
  <si>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</si>
  <si>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</si>
  <si>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</si>
  <si>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</si>
  <si>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</si>
  <si>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</si>
  <si>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</si>
  <si>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</si>
  <si>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</si>
  <si>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</si>
  <si>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</si>
  <si>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</si>
  <si>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</si>
  <si>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</si>
  <si>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</si>
  <si>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</si>
  <si>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</si>
  <si>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</si>
  <si>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</si>
  <si>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</si>
  <si>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</si>
  <si>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</si>
  <si>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</si>
  <si>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</si>
  <si>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</si>
  <si>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</si>
  <si>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</si>
  <si>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</si>
  <si>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</si>
  <si>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</si>
  <si>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</si>
  <si>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</si>
  <si>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</si>
  <si>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</si>
  <si>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</si>
  <si>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</si>
  <si>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</si>
  <si>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</si>
  <si>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</si>
  <si>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</si>
  <si>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</si>
  <si>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</si>
  <si>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</si>
  <si>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</si>
  <si>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</si>
  <si>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</si>
  <si>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</si>
  <si>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</si>
  <si>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</si>
  <si>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</si>
  <si>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</si>
  <si>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</si>
  <si>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</si>
  <si>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</si>
  <si>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</si>
  <si>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</si>
  <si>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</si>
  <si>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</si>
  <si>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</si>
  <si>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</si>
  <si>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</si>
  <si>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</si>
  <si>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</si>
  <si>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</si>
  <si>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</si>
  <si>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</si>
  <si>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</si>
  <si>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</si>
  <si>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</si>
  <si>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</si>
  <si>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</si>
  <si>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</si>
  <si>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</si>
  <si>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</si>
  <si>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</si>
  <si>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</si>
  <si>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</si>
  <si>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</si>
  <si>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</si>
  <si>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</si>
  <si>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</si>
  <si>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</si>
  <si>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</si>
  <si>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</si>
  <si>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</si>
  <si>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</si>
  <si>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</si>
  <si>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</si>
  <si>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</si>
  <si>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</si>
  <si>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</si>
  <si>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</si>
  <si>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</si>
  <si>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</si>
  <si>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</si>
  <si>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</si>
  <si>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</si>
  <si>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</si>
  <si>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</si>
  <si>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</si>
  <si>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</si>
  <si>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</si>
  <si>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</si>
  <si>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</si>
  <si>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</si>
  <si>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</si>
  <si>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</si>
  <si>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</si>
  <si>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</si>
  <si>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</si>
  <si>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</si>
  <si>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</si>
  <si>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</si>
  <si>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</si>
  <si>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</si>
  <si>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</si>
  <si>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</si>
  <si>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</si>
  <si>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</si>
  <si>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</si>
  <si>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</si>
  <si>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</si>
  <si>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</si>
  <si>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</si>
  <si>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</si>
  <si>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</si>
  <si>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</si>
  <si>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</si>
  <si>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</si>
  <si>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</si>
  <si>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</si>
  <si>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</si>
  <si>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</si>
  <si>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</si>
  <si>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</si>
  <si>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</si>
  <si>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</si>
  <si>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</si>
  <si>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</si>
  <si>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</si>
  <si>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</si>
  <si>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</si>
  <si>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</si>
  <si>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</si>
  <si>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</si>
  <si>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</si>
  <si>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</si>
  <si>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</si>
  <si>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</si>
  <si>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</si>
  <si>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</si>
  <si>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</si>
  <si>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</si>
  <si>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</si>
  <si>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</si>
  <si>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</si>
  <si>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</si>
  <si>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</si>
  <si>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</si>
  <si>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</si>
  <si>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</si>
  <si>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</si>
  <si>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</si>
  <si>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</si>
  <si>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</si>
  <si>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</si>
  <si>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</si>
  <si>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</si>
  <si>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</si>
  <si>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</si>
  <si>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</si>
  <si>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</si>
  <si>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</si>
  <si>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</si>
  <si>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</si>
  <si>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</si>
  <si>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</si>
  <si>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</si>
  <si>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</si>
  <si>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</si>
  <si>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</si>
  <si>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</si>
  <si>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</si>
  <si>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</si>
  <si>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</si>
  <si>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</si>
  <si>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</si>
  <si>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</si>
  <si>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</si>
  <si>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</si>
  <si>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</si>
  <si>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</si>
  <si>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</si>
  <si>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</si>
  <si>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</si>
  <si>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</si>
  <si>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</si>
  <si>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</si>
  <si>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</si>
  <si>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</si>
  <si>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</si>
  <si>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</si>
  <si>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</si>
  <si>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</si>
  <si>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</si>
  <si>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</si>
  <si>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</si>
  <si>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</si>
  <si>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</si>
  <si>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</si>
  <si>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</si>
  <si>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</si>
  <si>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</si>
  <si>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</si>
  <si>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</si>
  <si>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</si>
  <si>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</si>
  <si>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</si>
  <si>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</si>
  <si>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</si>
  <si>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</si>
  <si>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</si>
  <si>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</si>
  <si>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</si>
  <si>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</si>
  <si>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</si>
  <si>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</si>
  <si>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</si>
  <si>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</si>
  <si>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</si>
  <si>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</si>
  <si>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</si>
  <si>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</si>
  <si>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</si>
  <si>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</si>
  <si>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</si>
  <si>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</si>
  <si>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</si>
  <si>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</si>
  <si>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</si>
  <si>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</si>
  <si>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</si>
  <si>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</si>
  <si>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</si>
  <si>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</si>
  <si>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</si>
  <si>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</si>
  <si>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</si>
  <si>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</si>
  <si>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</si>
  <si>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</si>
  <si>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</si>
  <si>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</si>
  <si>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</si>
  <si>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</si>
  <si>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</si>
  <si>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</si>
  <si>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</si>
  <si>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</si>
  <si>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</si>
  <si>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</si>
  <si>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</si>
  <si>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</si>
  <si>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</si>
  <si>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</si>
  <si>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</si>
  <si>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</si>
  <si>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</si>
  <si>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</si>
  <si>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</si>
  <si>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</si>
  <si>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</si>
  <si>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</si>
  <si>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</si>
  <si>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</si>
  <si>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</si>
  <si>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</si>
  <si>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</si>
  <si>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</si>
  <si>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</si>
  <si>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</si>
  <si>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</si>
  <si>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</si>
  <si>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</si>
  <si>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</si>
  <si>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</si>
  <si>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</si>
  <si>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</si>
  <si>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</si>
  <si>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</si>
  <si>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</si>
  <si>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</si>
  <si>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</si>
  <si>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</si>
  <si>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</si>
  <si>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</si>
  <si>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</si>
  <si>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</si>
  <si>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</si>
  <si>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</si>
  <si>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</si>
  <si>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</si>
  <si>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</si>
  <si>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</si>
  <si>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</si>
  <si>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</si>
  <si>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</si>
  <si>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</si>
  <si>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</si>
  <si>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</si>
  <si>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</si>
  <si>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</si>
  <si>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</si>
  <si>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</si>
  <si>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</si>
  <si>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</si>
  <si>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</si>
  <si>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</si>
  <si>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</si>
  <si>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</si>
  <si>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</si>
  <si>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</si>
  <si>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</si>
  <si>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</si>
  <si>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</si>
  <si>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</si>
  <si>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</si>
  <si>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</si>
  <si>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</si>
  <si>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</si>
  <si>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</si>
  <si>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</si>
  <si>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</si>
  <si>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</si>
  <si>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</si>
  <si>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</si>
  <si>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</si>
  <si>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</si>
  <si>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</si>
  <si>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</si>
  <si>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</si>
  <si>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</si>
  <si>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</si>
  <si>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</si>
  <si>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</si>
  <si>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</si>
  <si>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</si>
  <si>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</si>
  <si>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</si>
  <si>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</si>
  <si>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</si>
  <si>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</si>
  <si>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</si>
  <si>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</si>
  <si>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</si>
  <si>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</si>
  <si>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</si>
  <si>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</si>
  <si>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</si>
  <si>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</si>
  <si>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</si>
  <si>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</si>
  <si>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</si>
  <si>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</si>
  <si>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</si>
  <si>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</si>
  <si>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</si>
  <si>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</si>
  <si>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</si>
  <si>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</si>
  <si>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</si>
  <si>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</si>
  <si>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</si>
  <si>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</si>
  <si>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</si>
  <si>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</si>
  <si>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</si>
  <si>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</si>
  <si>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</si>
  <si>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</si>
  <si>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</si>
  <si>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</si>
  <si>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</si>
  <si>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</si>
  <si>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</si>
  <si>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</si>
  <si>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</si>
  <si>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</si>
  <si>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</si>
  <si>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</si>
  <si>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</si>
  <si>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</si>
  <si>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</si>
  <si>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</si>
  <si>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</si>
  <si>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</si>
  <si>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</si>
  <si>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</si>
  <si>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</si>
  <si>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</si>
  <si>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</si>
  <si>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</si>
  <si>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</si>
  <si>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</si>
  <si>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</si>
  <si>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</si>
  <si>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</si>
  <si>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</si>
  <si>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</si>
  <si>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</si>
  <si>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</si>
  <si>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</si>
  <si>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</si>
  <si>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</si>
  <si>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</si>
  <si>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</si>
  <si>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</si>
  <si>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</si>
  <si>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</si>
  <si>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</si>
  <si>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</si>
  <si>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</si>
  <si>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</si>
  <si>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</si>
  <si>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</si>
  <si>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</si>
  <si>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</si>
  <si>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</si>
  <si>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</si>
  <si>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</si>
  <si>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</si>
  <si>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</si>
  <si>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</si>
  <si>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</si>
  <si>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</si>
  <si>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</si>
  <si>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</si>
  <si>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</si>
  <si>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</si>
  <si>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</si>
  <si>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</si>
  <si>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</si>
  <si>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</si>
  <si>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</si>
  <si>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</si>
  <si>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</si>
  <si>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</si>
  <si>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</si>
  <si>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</si>
  <si>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</si>
  <si>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</si>
  <si>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</si>
  <si>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</si>
  <si>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</si>
  <si>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</si>
  <si>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</si>
  <si>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</si>
  <si>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</si>
  <si>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</si>
  <si>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</si>
  <si>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</si>
  <si>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</si>
  <si>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</si>
  <si>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</si>
  <si>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</si>
  <si>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</si>
  <si>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</si>
  <si>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</si>
  <si>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</si>
  <si>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</si>
  <si>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</si>
  <si>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</si>
  <si>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</si>
  <si>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</si>
  <si>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</si>
  <si>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</si>
  <si>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</si>
  <si>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</si>
  <si>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</si>
  <si>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</si>
  <si>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</si>
  <si>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</si>
  <si>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</si>
  <si>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</si>
  <si>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</si>
  <si>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</si>
  <si>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</si>
  <si>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</si>
  <si>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</si>
  <si>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</si>
  <si>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</si>
  <si>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</si>
  <si>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</si>
  <si>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</si>
  <si>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</si>
  <si>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</si>
  <si>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</si>
  <si>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</si>
  <si>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</si>
  <si>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</si>
  <si>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</si>
  <si>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</si>
  <si>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</si>
  <si>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</si>
  <si>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</si>
  <si>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</si>
  <si>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</si>
  <si>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</si>
  <si>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</si>
  <si>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</si>
  <si>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</si>
  <si>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</si>
  <si>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</si>
  <si>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</si>
  <si>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</si>
  <si>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</si>
  <si>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</si>
  <si>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</si>
  <si>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</si>
  <si>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</si>
  <si>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</si>
  <si>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</si>
  <si>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</si>
  <si>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</si>
  <si>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</si>
  <si>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</si>
  <si>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</si>
  <si>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</si>
  <si>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</si>
  <si>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</si>
  <si>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</si>
  <si>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</si>
  <si>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</si>
  <si>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</si>
  <si>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</si>
  <si>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</si>
  <si>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</si>
  <si>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</si>
  <si>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</si>
  <si>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</si>
  <si>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</si>
  <si>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</si>
  <si>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</si>
  <si>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</si>
  <si>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</si>
  <si>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</si>
  <si>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</si>
  <si>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</si>
  <si>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</si>
  <si>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</si>
  <si>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</si>
  <si>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</si>
  <si>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</si>
  <si>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</si>
  <si>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</si>
  <si>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</si>
  <si>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</si>
  <si>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</si>
  <si>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</si>
  <si>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</si>
  <si>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</si>
  <si>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</si>
  <si>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</si>
  <si>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</si>
  <si>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</si>
  <si>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</si>
  <si>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</si>
  <si>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</si>
  <si>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</si>
  <si>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</si>
  <si>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</si>
  <si>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</si>
  <si>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</si>
  <si>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</si>
  <si>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</si>
  <si>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</si>
  <si>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</si>
  <si>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</si>
  <si>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</si>
  <si>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</si>
  <si>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</si>
  <si>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</si>
  <si>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</si>
  <si>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</si>
  <si>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</si>
  <si>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</si>
  <si>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</si>
  <si>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</si>
  <si>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</si>
  <si>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</si>
  <si>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</si>
  <si>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</si>
  <si>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</si>
  <si>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</si>
  <si>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</si>
  <si>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</si>
  <si>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</si>
  <si>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</si>
  <si>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</si>
  <si>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</si>
  <si>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</si>
  <si>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</si>
  <si>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</si>
  <si>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</si>
  <si>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</si>
  <si>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</si>
  <si>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</si>
  <si>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</si>
  <si>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</si>
  <si>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</si>
  <si>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</si>
  <si>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</si>
  <si>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</si>
  <si>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</si>
  <si>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</si>
  <si>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</si>
  <si>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</si>
  <si>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</si>
  <si>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</si>
  <si>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</si>
  <si>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</si>
  <si>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</si>
  <si>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</si>
  <si>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</si>
  <si>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</si>
  <si>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</si>
  <si>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</si>
  <si>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</si>
  <si>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</si>
  <si>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</si>
  <si>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</si>
  <si>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</si>
  <si>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</si>
  <si>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</si>
  <si>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</si>
  <si>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</si>
  <si>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</si>
  <si>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</si>
  <si>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</si>
  <si>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</si>
  <si>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</si>
  <si>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</si>
  <si>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</si>
  <si>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</si>
  <si>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</si>
  <si>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</si>
  <si>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</si>
  <si>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</si>
  <si>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</si>
  <si>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</si>
  <si>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</si>
  <si>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</si>
  <si>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</si>
  <si>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</si>
  <si>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</si>
  <si>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</si>
  <si>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</si>
  <si>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</si>
  <si>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</si>
  <si>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</si>
  <si>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</si>
  <si>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</si>
  <si>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</si>
  <si>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</si>
  <si>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</si>
  <si>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</si>
  <si>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</si>
  <si>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</si>
  <si>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</si>
  <si>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</si>
  <si>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</si>
  <si>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</si>
  <si>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</si>
  <si>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</si>
  <si>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</si>
  <si>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</si>
  <si>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</si>
  <si>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</si>
  <si>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</si>
  <si>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</si>
  <si>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</si>
  <si>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</si>
  <si>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</si>
  <si>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</si>
  <si>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</si>
  <si>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</si>
  <si>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</si>
  <si>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</si>
  <si>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</si>
  <si>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</si>
  <si>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</si>
  <si>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</si>
  <si>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</si>
  <si>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</si>
  <si>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</si>
  <si>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</si>
  <si>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</si>
  <si>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</si>
  <si>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</si>
  <si>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</si>
  <si>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</si>
  <si>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</si>
  <si>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</si>
  <si>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</si>
  <si>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</si>
  <si>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</si>
  <si>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</si>
  <si>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</si>
  <si>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</si>
  <si>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</si>
  <si>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</si>
  <si>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</si>
  <si>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</si>
  <si>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</si>
  <si>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</si>
  <si>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</si>
  <si>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</si>
  <si>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</si>
  <si>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</si>
  <si>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</si>
  <si>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</si>
  <si>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</si>
  <si>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</si>
  <si>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</si>
  <si>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</si>
  <si>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</si>
  <si>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</si>
  <si>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</si>
  <si>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</si>
  <si>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</si>
  <si>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</si>
  <si>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</si>
  <si>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</si>
  <si>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</si>
  <si>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</si>
  <si>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</si>
  <si>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</si>
  <si>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</si>
  <si>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</si>
  <si>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</si>
  <si>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</si>
  <si>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</si>
  <si>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</si>
  <si>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</si>
  <si>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</si>
  <si>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</si>
  <si>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</si>
  <si>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</si>
  <si>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</si>
  <si>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</si>
  <si>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</si>
  <si>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</si>
  <si>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</si>
  <si>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</si>
  <si>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</si>
  <si>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</si>
  <si>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</si>
  <si>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</si>
  <si>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</si>
  <si>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</si>
  <si>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</si>
  <si>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</si>
  <si>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</si>
  <si>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</si>
  <si>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</si>
  <si>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</si>
  <si>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</si>
  <si>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</si>
  <si>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</si>
  <si>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</si>
  <si>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</si>
  <si>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</si>
  <si>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</si>
  <si>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</si>
  <si>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</si>
  <si>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</si>
  <si>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</si>
  <si>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</si>
  <si>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</si>
  <si>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</si>
  <si>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</si>
  <si>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</si>
  <si>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</si>
  <si>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</si>
  <si>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</si>
  <si>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</si>
  <si>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</si>
  <si>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</si>
  <si>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</si>
  <si>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</si>
  <si>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</si>
  <si>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</si>
  <si>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</si>
  <si>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</si>
  <si>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</si>
  <si>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</si>
  <si>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</si>
  <si>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</si>
  <si>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</si>
  <si>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</si>
  <si>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</si>
  <si>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</si>
  <si>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</si>
  <si>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</si>
  <si>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</si>
  <si>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</si>
  <si>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</si>
  <si>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</si>
  <si>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</si>
  <si>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</si>
  <si>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</si>
  <si>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</si>
  <si>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</si>
  <si>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</si>
  <si>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</si>
  <si>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</si>
  <si>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</si>
  <si>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</si>
  <si>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</si>
  <si>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</si>
  <si>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</si>
  <si>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</si>
  <si>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</si>
  <si>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</si>
  <si>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</si>
  <si>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</si>
  <si>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</si>
  <si>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</si>
  <si>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</si>
  <si>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</si>
  <si>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</si>
  <si>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</si>
  <si>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</si>
  <si>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</si>
  <si>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</si>
  <si>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</si>
  <si>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</si>
  <si>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</si>
  <si>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</si>
  <si>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</si>
  <si>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</si>
  <si>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</si>
  <si>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</si>
  <si>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</si>
  <si>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</si>
  <si>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</si>
  <si>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</si>
  <si>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</si>
  <si>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</si>
  <si>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</si>
  <si>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</si>
  <si>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</si>
  <si>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</si>
  <si>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</si>
  <si>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</si>
  <si>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</si>
  <si>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</si>
  <si>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</si>
  <si>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</si>
  <si>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</si>
  <si>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</si>
  <si>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</si>
  <si>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</si>
  <si>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</si>
  <si>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</si>
  <si>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</si>
  <si>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</si>
  <si>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</si>
  <si>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</si>
  <si>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</si>
  <si>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</si>
  <si>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</si>
  <si>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</si>
  <si>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</si>
  <si>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</si>
  <si>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</si>
  <si>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</si>
  <si>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</si>
  <si>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</si>
  <si>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</si>
  <si>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</si>
  <si>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</si>
  <si>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</si>
  <si>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</si>
  <si>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</si>
  <si>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</si>
  <si>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</si>
  <si>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</si>
  <si>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</si>
  <si>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</si>
  <si>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</si>
  <si>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</si>
  <si>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</si>
  <si>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</si>
  <si>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</si>
  <si>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</si>
  <si>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</si>
  <si>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</si>
  <si>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</si>
  <si>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</si>
  <si>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</si>
  <si>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</si>
  <si>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</si>
  <si>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</si>
  <si>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</si>
  <si>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</si>
  <si>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</si>
  <si>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</si>
  <si>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</si>
  <si>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</si>
  <si>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</si>
  <si>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</si>
  <si>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</si>
  <si>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</si>
  <si>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</si>
  <si>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</si>
  <si>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</si>
  <si>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</si>
  <si>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</si>
  <si>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</si>
  <si>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</si>
  <si>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</si>
  <si>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</si>
  <si>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</si>
  <si>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</si>
  <si>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</si>
  <si>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</si>
  <si>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</si>
  <si>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</si>
  <si>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</si>
  <si>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</si>
  <si>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</si>
  <si>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</si>
  <si>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</si>
  <si>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</si>
  <si>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</si>
  <si>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</si>
  <si>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</si>
  <si>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</si>
  <si>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</si>
  <si>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</si>
  <si>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</si>
  <si>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</si>
  <si>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</si>
  <si>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</si>
  <si>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</si>
  <si>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</si>
  <si>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</si>
  <si>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</si>
  <si>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</si>
  <si>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</si>
  <si>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</si>
  <si>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</si>
  <si>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</si>
  <si>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</si>
  <si>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</si>
  <si>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</si>
  <si>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</si>
  <si>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</si>
  <si>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</si>
  <si>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</si>
  <si>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</si>
  <si>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</si>
  <si>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</si>
  <si>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</si>
  <si>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</si>
  <si>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</si>
  <si>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</si>
  <si>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</si>
  <si>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</si>
  <si>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</si>
  <si>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</si>
  <si>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</si>
  <si>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</si>
  <si>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</si>
  <si>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</si>
  <si>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</si>
  <si>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</si>
  <si>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</si>
  <si>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</si>
  <si>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</si>
  <si>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</si>
  <si>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</si>
  <si>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</si>
  <si>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</si>
  <si>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</si>
  <si>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</si>
  <si>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</si>
  <si>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</si>
  <si>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</si>
  <si>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</si>
  <si>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</si>
  <si>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</si>
  <si>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</si>
  <si>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</si>
  <si>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</si>
  <si>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</si>
  <si>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</si>
  <si>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</si>
  <si>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</si>
  <si>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</si>
  <si>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</si>
  <si>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</si>
  <si>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</si>
  <si>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</si>
  <si>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</si>
  <si>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</si>
  <si>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</si>
  <si>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</si>
  <si>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</si>
  <si>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</si>
  <si>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</si>
  <si>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</si>
  <si>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</si>
  <si>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</si>
  <si>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</si>
  <si>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</si>
  <si>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</si>
  <si>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</si>
  <si>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</si>
  <si>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</si>
  <si>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</si>
  <si>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</si>
  <si>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</si>
  <si>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</si>
  <si>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</si>
  <si>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</si>
  <si>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</si>
  <si>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</si>
  <si>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</si>
  <si>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</si>
  <si>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</si>
  <si>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</si>
  <si>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</si>
  <si>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</si>
  <si>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</si>
  <si>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</si>
  <si>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</si>
  <si>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</si>
  <si>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</si>
  <si>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</si>
  <si>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</si>
  <si>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</si>
  <si>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</si>
  <si>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</si>
  <si>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</si>
  <si>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</si>
  <si>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</si>
  <si>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</si>
  <si>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</si>
  <si>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</si>
  <si>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</si>
  <si>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</si>
  <si>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</si>
  <si>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</si>
  <si>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</si>
  <si>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</si>
  <si>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</si>
  <si>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</si>
  <si>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</si>
  <si>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</si>
  <si>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</si>
  <si>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</si>
  <si>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</si>
  <si>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</si>
  <si>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</si>
  <si>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</si>
  <si>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</si>
  <si>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</si>
  <si>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</si>
  <si>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</si>
  <si>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</si>
  <si>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</si>
  <si>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</si>
  <si>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</si>
  <si>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</si>
  <si>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</si>
  <si>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</si>
  <si>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</si>
  <si>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</si>
  <si>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</si>
  <si>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</si>
  <si>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</si>
  <si>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</si>
  <si>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</si>
  <si>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</si>
  <si>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</si>
  <si>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</si>
  <si>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</si>
  <si>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</si>
  <si>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</si>
  <si>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</si>
  <si>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</si>
  <si>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</si>
  <si>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</si>
  <si>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</si>
  <si>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</si>
  <si>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</si>
  <si>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</si>
  <si>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</si>
  <si>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</si>
  <si>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</si>
  <si>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</si>
  <si>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</si>
  <si>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</si>
  <si>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</si>
  <si>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</si>
  <si>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</si>
  <si>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</si>
  <si>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</si>
  <si>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</si>
  <si>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</si>
  <si>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</si>
  <si>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</si>
  <si>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</si>
  <si>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</si>
  <si>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</si>
  <si>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</si>
  <si>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</si>
  <si>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</si>
  <si>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</si>
  <si>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</si>
  <si>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</si>
  <si>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</si>
  <si>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</si>
  <si>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</si>
  <si>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</si>
  <si>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</si>
  <si>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</si>
  <si>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</si>
  <si>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</si>
  <si>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</si>
  <si>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</si>
  <si>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</si>
  <si>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</si>
  <si>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</si>
  <si>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</si>
  <si>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</si>
  <si>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</si>
  <si>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</si>
  <si>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</si>
  <si>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</si>
  <si>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</si>
  <si>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</si>
  <si>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</si>
  <si>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</si>
  <si>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</si>
  <si>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</si>
  <si>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</si>
  <si>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</si>
  <si>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</si>
  <si>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</si>
  <si>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</si>
  <si>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</si>
  <si>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</si>
  <si>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</si>
  <si>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</si>
  <si>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</si>
  <si>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</si>
  <si>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</si>
  <si>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</si>
  <si>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</si>
  <si>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</si>
  <si>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</si>
  <si>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</si>
  <si>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</si>
  <si>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</si>
  <si>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</si>
  <si>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</si>
  <si>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</si>
  <si>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</si>
  <si>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</si>
  <si>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</si>
  <si>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</si>
  <si>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</si>
  <si>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</si>
  <si>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</si>
  <si>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</si>
  <si>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</si>
  <si>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</si>
  <si>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</si>
  <si>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</si>
  <si>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</si>
  <si>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</si>
  <si>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</si>
  <si>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</si>
  <si>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</si>
  <si>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</si>
  <si>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</si>
  <si>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</si>
  <si>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</si>
  <si>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</si>
  <si>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</si>
  <si>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</si>
  <si>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</si>
  <si>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</si>
  <si>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</si>
  <si>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</si>
  <si>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</si>
  <si>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</si>
  <si>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</si>
  <si>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</si>
  <si>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</si>
  <si>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</si>
  <si>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</si>
  <si>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</si>
  <si>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</si>
  <si>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</si>
  <si>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</si>
  <si>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</si>
  <si>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</si>
  <si>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</si>
  <si>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</si>
  <si>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</si>
  <si>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</si>
  <si>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</si>
  <si>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</si>
  <si>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</si>
  <si>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</si>
  <si>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</si>
  <si>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</si>
  <si>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</si>
  <si>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</si>
  <si>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</si>
  <si>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</si>
  <si>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</si>
  <si>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</si>
  <si>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</si>
  <si>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</si>
  <si>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</si>
  <si>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</si>
  <si>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</si>
  <si>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</si>
  <si>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</si>
  <si>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</si>
  <si>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</si>
  <si>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</si>
  <si>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</si>
  <si>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</si>
  <si>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</si>
  <si>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</si>
  <si>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</si>
  <si>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</si>
  <si>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</si>
  <si>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</si>
  <si>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</si>
  <si>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</si>
  <si>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</si>
  <si>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</si>
  <si>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</si>
  <si>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</si>
  <si>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</si>
  <si>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</si>
  <si>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</si>
  <si>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</si>
  <si>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</si>
  <si>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</si>
  <si>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</si>
  <si>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</si>
  <si>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</si>
  <si>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</si>
  <si>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</si>
  <si>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</si>
  <si>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</si>
  <si>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</si>
  <si>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</si>
  <si>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</si>
  <si>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</si>
  <si>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</si>
  <si>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</si>
  <si>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</si>
  <si>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</si>
  <si>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</si>
  <si>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</si>
  <si>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</si>
  <si>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</si>
  <si>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</si>
  <si>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</si>
  <si>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</si>
  <si>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</si>
  <si>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</si>
  <si>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</si>
  <si>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</si>
  <si>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</si>
  <si>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</si>
  <si>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</si>
  <si>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</si>
  <si>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</si>
  <si>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</si>
  <si>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</si>
  <si>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</si>
  <si>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</si>
  <si>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</si>
  <si>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</si>
  <si>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</si>
  <si>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</si>
  <si>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</si>
  <si>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</si>
  <si>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</si>
  <si>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</si>
  <si>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</si>
  <si>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</si>
  <si>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</si>
  <si>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</si>
  <si>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</si>
  <si>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</si>
  <si>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</si>
  <si>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</si>
  <si>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</si>
  <si>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</si>
  <si>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</si>
  <si>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</si>
  <si>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</si>
  <si>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</si>
  <si>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</si>
  <si>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</si>
  <si>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</si>
  <si>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</si>
  <si>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</si>
  <si>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</si>
  <si>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</si>
  <si>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</si>
  <si>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</si>
  <si>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</si>
  <si>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</si>
  <si>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</si>
  <si>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</si>
  <si>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</si>
  <si>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</si>
  <si>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</si>
  <si>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</si>
  <si>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</si>
  <si>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</si>
  <si>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</si>
  <si>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</si>
  <si>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</si>
  <si>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</si>
  <si>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</si>
  <si>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</si>
  <si>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</si>
  <si>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</si>
  <si>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</si>
  <si>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</si>
  <si>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</si>
  <si>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</si>
  <si>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</si>
  <si>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</si>
  <si>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</si>
  <si>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</si>
  <si>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</si>
  <si>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</si>
  <si>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</si>
  <si>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</si>
  <si>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</si>
  <si>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</si>
  <si>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</si>
  <si>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</si>
  <si>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</si>
  <si>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</si>
  <si>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</si>
  <si>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</si>
  <si>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</si>
  <si>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</si>
  <si>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</si>
  <si>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</si>
  <si>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</si>
  <si>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</si>
  <si>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</si>
  <si>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</si>
  <si>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</si>
  <si>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</si>
  <si>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</si>
  <si>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</si>
  <si>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</si>
  <si>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</si>
  <si>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</si>
  <si>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</si>
  <si>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</si>
  <si>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</si>
  <si>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</si>
  <si>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</si>
  <si>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</si>
  <si>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</si>
  <si>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</si>
  <si>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</si>
  <si>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</si>
  <si>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</si>
  <si>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</si>
  <si>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</si>
  <si>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</si>
  <si>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</si>
  <si>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</si>
  <si>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</si>
  <si>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</si>
  <si>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</si>
  <si>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</si>
  <si>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</si>
  <si>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</si>
  <si>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</si>
  <si>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</si>
  <si>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</si>
  <si>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</si>
  <si>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</si>
  <si>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</si>
  <si>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</si>
  <si>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</si>
  <si>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</si>
  <si>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</si>
  <si>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</si>
  <si>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</si>
  <si>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</si>
  <si>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</si>
  <si>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</si>
  <si>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</si>
  <si>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</si>
  <si>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</si>
  <si>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</si>
  <si>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</si>
  <si>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</si>
  <si>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</si>
  <si>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</si>
  <si>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</si>
  <si>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</si>
  <si>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</si>
  <si>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</si>
  <si>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</si>
  <si>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</si>
  <si>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</si>
  <si>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</si>
  <si>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</si>
  <si>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</si>
  <si>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</si>
  <si>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</si>
  <si>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</si>
  <si>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</si>
  <si>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</si>
  <si>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</si>
  <si>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</si>
  <si>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</si>
  <si>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</si>
  <si>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</si>
  <si>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</si>
  <si>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</si>
  <si>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</si>
  <si>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</si>
  <si>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</si>
  <si>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</si>
  <si>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</si>
  <si>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</si>
  <si>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</si>
  <si>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</si>
  <si>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</si>
  <si>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</si>
  <si>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</si>
  <si>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</si>
  <si>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</si>
  <si>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</si>
  <si>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</si>
  <si>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</si>
  <si>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</si>
  <si>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</si>
  <si>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</si>
  <si>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</si>
  <si>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</si>
  <si>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</si>
  <si>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</si>
  <si>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</si>
  <si>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</si>
  <si>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</si>
  <si>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</si>
  <si>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</si>
  <si>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</si>
  <si>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</si>
  <si>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</si>
  <si>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</si>
  <si>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</si>
  <si>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</si>
  <si>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</si>
  <si>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</si>
  <si>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</si>
  <si>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</si>
  <si>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</si>
  <si>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</si>
  <si>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</si>
  <si>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</si>
  <si>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</si>
  <si>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</si>
  <si>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</si>
  <si>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</si>
  <si>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</si>
  <si>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</si>
  <si>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</si>
  <si>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</si>
  <si>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</si>
  <si>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</si>
  <si>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</si>
  <si>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</si>
  <si>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</si>
  <si>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</si>
  <si>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</si>
  <si>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</si>
  <si>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</si>
  <si>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</si>
  <si>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</si>
  <si>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</si>
  <si>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</si>
  <si>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</si>
  <si>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</si>
  <si>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</si>
  <si>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</si>
  <si>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</si>
  <si>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</si>
  <si>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</si>
  <si>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</si>
  <si>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</si>
  <si>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</si>
  <si>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</si>
  <si>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</si>
  <si>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</si>
  <si>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</si>
  <si>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</si>
  <si>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</si>
  <si>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</si>
  <si>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</si>
  <si>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</si>
  <si>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</si>
  <si>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</si>
  <si>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</si>
  <si>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</si>
  <si>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</si>
  <si>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</si>
  <si>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</si>
  <si>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</si>
  <si>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</si>
  <si>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</si>
  <si>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</si>
  <si>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</si>
  <si>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</si>
  <si>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</si>
  <si>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</si>
  <si>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</si>
  <si>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</si>
  <si>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</si>
  <si>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</si>
  <si>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</si>
  <si>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</si>
  <si>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</si>
  <si>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</si>
  <si>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</si>
  <si>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</si>
  <si>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</si>
  <si>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</si>
  <si>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</si>
  <si>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</si>
  <si>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</si>
  <si>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</si>
  <si>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</si>
  <si>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</si>
  <si>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</si>
  <si>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</si>
  <si>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</si>
  <si>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</si>
  <si>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</si>
  <si>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</si>
  <si>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</si>
  <si>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</si>
  <si>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</si>
  <si>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</si>
  <si>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</si>
  <si>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</si>
  <si>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</si>
  <si>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</si>
  <si>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</si>
  <si>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</si>
  <si>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</si>
  <si>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</si>
  <si>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</si>
  <si>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</si>
  <si>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</si>
  <si>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</si>
  <si>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</si>
  <si>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</si>
  <si>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</si>
  <si>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</si>
  <si>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</si>
  <si>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</si>
  <si>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</si>
  <si>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</si>
  <si>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</si>
  <si>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</si>
  <si>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</si>
  <si>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</si>
  <si>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</si>
  <si>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</si>
  <si>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</si>
  <si>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</si>
  <si>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</si>
  <si>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</si>
  <si>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</si>
  <si>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</si>
  <si>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</si>
  <si>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</si>
  <si>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</si>
  <si>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</si>
  <si>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</si>
  <si>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</si>
  <si>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</si>
  <si>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</si>
  <si>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</si>
  <si>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</si>
  <si>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</si>
  <si>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</si>
  <si>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</si>
  <si>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</si>
  <si>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</si>
  <si>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</si>
  <si>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</si>
  <si>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</si>
  <si>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</si>
  <si>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</si>
  <si>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</si>
  <si>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</si>
  <si>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</si>
  <si>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</si>
  <si>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</si>
  <si>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</si>
  <si>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</si>
  <si>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</si>
  <si>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</si>
  <si>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</si>
  <si>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</si>
  <si>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</si>
  <si>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</si>
  <si>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</si>
  <si>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</si>
  <si>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</si>
  <si>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</si>
  <si>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</si>
  <si>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</si>
  <si>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</si>
  <si>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</si>
  <si>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</si>
  <si>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</si>
  <si>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</si>
  <si>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</si>
  <si>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</si>
  <si>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</si>
  <si>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</si>
  <si>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</si>
  <si>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</si>
  <si>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</si>
  <si>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</si>
  <si>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</si>
  <si>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</si>
  <si>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</si>
  <si>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</si>
  <si>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</si>
  <si>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</si>
  <si>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</si>
  <si>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</si>
  <si>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</si>
  <si>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</si>
  <si>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</si>
  <si>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</si>
  <si>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</si>
  <si>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</si>
  <si>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</si>
  <si>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</si>
  <si>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</si>
  <si>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</si>
  <si>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</si>
  <si>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</si>
  <si>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</si>
  <si>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</si>
  <si>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</si>
  <si>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</si>
  <si>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</si>
  <si>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</si>
  <si>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</si>
  <si>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</si>
  <si>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</si>
  <si>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</si>
  <si>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</si>
  <si>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</si>
  <si>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</si>
  <si>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</si>
  <si>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</si>
  <si>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</si>
  <si>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</si>
  <si>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</si>
  <si>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</si>
  <si>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</si>
  <si>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</si>
  <si>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</si>
  <si>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</si>
  <si>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</si>
  <si>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</si>
  <si>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</si>
  <si>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</si>
  <si>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</si>
  <si>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</si>
  <si>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</si>
  <si>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</si>
  <si>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</si>
  <si>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</si>
  <si>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</si>
  <si>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</si>
  <si>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</si>
  <si>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</si>
  <si>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</si>
  <si>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</si>
  <si>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</si>
  <si>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</si>
  <si>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</si>
  <si>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</si>
  <si>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</si>
  <si>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</si>
  <si>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</si>
  <si>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</si>
  <si>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</si>
  <si>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</si>
  <si>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</si>
  <si>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</si>
  <si>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</si>
  <si>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</si>
  <si>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</si>
  <si>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</si>
  <si>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</si>
  <si>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</si>
  <si>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</si>
  <si>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</si>
  <si>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</si>
  <si>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</si>
  <si>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</si>
  <si>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</si>
  <si>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</si>
  <si>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</si>
  <si>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</si>
  <si>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</si>
  <si>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</si>
  <si>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</si>
  <si>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</si>
  <si>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</si>
  <si>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</si>
  <si>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</si>
  <si>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</si>
  <si>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</si>
  <si>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</si>
  <si>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</si>
  <si>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</si>
  <si>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</si>
  <si>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</si>
  <si>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</si>
  <si>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</si>
  <si>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</si>
  <si>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</si>
  <si>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</si>
  <si>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</si>
  <si>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</si>
  <si>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</si>
  <si>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</si>
  <si>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</si>
  <si>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</si>
  <si>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</si>
  <si>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</si>
  <si>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</si>
  <si>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</si>
  <si>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</si>
  <si>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</si>
  <si>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</si>
  <si>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</si>
  <si>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</si>
  <si>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</si>
  <si>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</si>
  <si>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</si>
  <si>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</si>
  <si>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</si>
  <si>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</si>
  <si>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</si>
  <si>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</si>
  <si>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</si>
  <si>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</si>
  <si>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</si>
  <si>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</si>
  <si>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</si>
  <si>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</si>
  <si>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</si>
  <si>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</si>
  <si>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</si>
  <si>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</si>
  <si>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</si>
  <si>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</si>
  <si>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</si>
  <si>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</si>
  <si>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</si>
  <si>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</si>
  <si>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</si>
  <si>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</si>
  <si>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</si>
  <si>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</si>
  <si>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</si>
  <si>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</si>
  <si>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</si>
  <si>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</si>
  <si>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</si>
  <si>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</si>
  <si>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</si>
  <si>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</si>
  <si>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</si>
  <si>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</si>
  <si>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</si>
  <si>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</si>
  <si>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</si>
  <si>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</si>
  <si>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</si>
  <si>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</si>
  <si>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</si>
  <si>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</si>
  <si>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</si>
  <si>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</si>
  <si>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</si>
  <si>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</si>
  <si>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</si>
  <si>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</si>
  <si>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</si>
  <si>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</si>
  <si>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</si>
  <si>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</si>
  <si>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</si>
  <si>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</si>
  <si>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</si>
  <si>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</si>
  <si>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</si>
  <si>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</si>
  <si>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</si>
  <si>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</si>
  <si>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</si>
  <si>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</si>
  <si>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</si>
  <si>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</si>
  <si>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</si>
  <si>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</si>
  <si>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</si>
  <si>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</si>
  <si>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</si>
  <si>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</si>
  <si>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</si>
  <si>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</si>
  <si>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</si>
  <si>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</si>
  <si>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</si>
  <si>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</si>
  <si>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</si>
  <si>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</si>
  <si>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</si>
  <si>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</si>
  <si>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</si>
  <si>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</si>
  <si>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</si>
  <si>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</si>
  <si>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</si>
  <si>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</si>
  <si>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</si>
  <si>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</si>
  <si>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</si>
  <si>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</si>
  <si>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</si>
  <si>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</si>
  <si>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</si>
  <si>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</si>
  <si>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</si>
  <si>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</si>
  <si>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</si>
  <si>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</si>
  <si>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</si>
  <si>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</si>
  <si>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</si>
  <si>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</si>
  <si>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</si>
  <si>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</si>
  <si>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</si>
  <si>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</si>
  <si>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</si>
  <si>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</si>
  <si>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</si>
  <si>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</si>
  <si>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</si>
  <si>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</si>
  <si>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</si>
  <si>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</si>
  <si>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</si>
  <si>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</si>
  <si>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</si>
  <si>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</si>
  <si>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</si>
  <si>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</si>
  <si>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</si>
  <si>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</si>
  <si>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</si>
  <si>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</si>
  <si>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</si>
  <si>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</si>
  <si>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</si>
  <si>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</si>
  <si>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</si>
  <si>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</si>
  <si>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</si>
  <si>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</si>
  <si>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</si>
  <si>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</si>
  <si>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</si>
  <si>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</si>
  <si>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</si>
  <si>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</si>
  <si>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</si>
  <si>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</si>
  <si>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</si>
  <si>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</si>
  <si>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</si>
  <si>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</si>
  <si>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</si>
  <si>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</si>
  <si>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</si>
  <si>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</si>
  <si>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</si>
  <si>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</si>
  <si>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</si>
  <si>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</si>
  <si>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</si>
  <si>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</si>
  <si>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</si>
  <si>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</si>
  <si>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</si>
  <si>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</si>
  <si>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</si>
  <si>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</si>
  <si>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</si>
  <si>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</si>
  <si>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</si>
  <si>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</si>
  <si>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</si>
  <si>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</si>
  <si>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</si>
  <si>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</si>
  <si>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</si>
  <si>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</si>
  <si>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</si>
  <si>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</si>
  <si>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</si>
  <si>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</si>
  <si>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</si>
  <si>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</si>
  <si>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</si>
  <si>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</si>
  <si>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</si>
  <si>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</si>
  <si>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</si>
  <si>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</si>
  <si>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</si>
  <si>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</si>
  <si>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</si>
  <si>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</si>
  <si>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</si>
  <si>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</si>
  <si>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</si>
  <si>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</si>
  <si>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</si>
  <si>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</si>
  <si>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</si>
  <si>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</si>
  <si>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</si>
  <si>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</si>
  <si>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</si>
  <si>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</si>
  <si>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</si>
  <si>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</si>
  <si>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</si>
  <si>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</si>
  <si>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</si>
  <si>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</si>
  <si>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</si>
  <si>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</si>
  <si>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</si>
  <si>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</si>
  <si>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</si>
  <si>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</si>
  <si>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</si>
  <si>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</si>
  <si>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</si>
  <si>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</si>
  <si>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</si>
  <si>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</si>
  <si>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</si>
  <si>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</si>
  <si>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</si>
  <si>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</si>
  <si>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</si>
  <si>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</si>
  <si>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</si>
  <si>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</si>
  <si>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</si>
  <si>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</si>
  <si>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</si>
  <si>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</si>
  <si>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</si>
  <si>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</si>
  <si>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</si>
  <si>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</si>
  <si>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</si>
  <si>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</si>
  <si>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</si>
  <si>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</si>
  <si>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</si>
  <si>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</si>
  <si>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</si>
  <si>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</si>
  <si>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</si>
  <si>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</si>
  <si>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</si>
  <si>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</si>
  <si>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</si>
  <si>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</si>
  <si>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</si>
  <si>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</si>
  <si>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</si>
  <si>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</si>
  <si>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</si>
  <si>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</si>
  <si>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</si>
  <si>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</si>
  <si>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</si>
  <si>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</si>
  <si>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</si>
  <si>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</si>
  <si>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</si>
  <si>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</si>
  <si>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</si>
  <si>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</si>
  <si>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</si>
  <si>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</si>
  <si>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</si>
  <si>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</si>
  <si>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</si>
  <si>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</si>
  <si>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</si>
  <si>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</si>
  <si>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</si>
  <si>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</si>
  <si>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</si>
  <si>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</si>
  <si>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</si>
  <si>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</si>
  <si>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</si>
  <si>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</si>
  <si>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</si>
  <si>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</si>
  <si>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</si>
  <si>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</si>
  <si>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</si>
  <si>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</si>
  <si>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</si>
  <si>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</si>
  <si>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</si>
  <si>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</si>
  <si>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</si>
  <si>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</si>
  <si>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</si>
  <si>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</si>
  <si>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</si>
  <si>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</si>
  <si>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</si>
  <si>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</si>
  <si>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</si>
  <si>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</si>
  <si>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</si>
  <si>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</si>
  <si>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</si>
  <si>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</si>
  <si>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</si>
  <si>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</si>
  <si>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</si>
  <si>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</si>
  <si>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</si>
  <si>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</si>
  <si>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</si>
  <si>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</si>
  <si>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</si>
  <si>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</si>
  <si>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</si>
  <si>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</si>
  <si>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</si>
  <si>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</si>
  <si>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</si>
  <si>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</si>
  <si>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</si>
  <si>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</si>
  <si>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</si>
  <si>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</si>
  <si>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</si>
  <si>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</si>
  <si>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</si>
  <si>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</si>
  <si>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</si>
  <si>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</si>
  <si>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</si>
  <si>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</si>
  <si>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</si>
  <si>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</si>
  <si>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</si>
  <si>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</si>
  <si>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</si>
  <si>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</si>
  <si>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</si>
  <si>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</si>
  <si>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</si>
  <si>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</si>
  <si>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</si>
  <si>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</si>
  <si>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</si>
  <si>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</si>
  <si>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</si>
  <si>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</si>
  <si>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</si>
  <si>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</si>
  <si>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</si>
  <si>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</si>
  <si>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</si>
  <si>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</si>
  <si>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</si>
  <si>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</si>
  <si>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</si>
  <si>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</si>
  <si>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</si>
  <si>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</si>
  <si>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</si>
  <si>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</si>
  <si>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</si>
  <si>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</si>
  <si>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</si>
  <si>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</si>
  <si>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</si>
  <si>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</si>
  <si>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</si>
  <si>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</si>
  <si>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</si>
  <si>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</si>
  <si>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</si>
  <si>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</si>
  <si>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</si>
  <si>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</si>
  <si>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</si>
  <si>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</si>
  <si>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</si>
  <si>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</si>
  <si>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</si>
  <si>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</si>
  <si>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</si>
  <si>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</si>
  <si>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</si>
  <si>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</si>
  <si>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</si>
  <si>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</si>
  <si>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</si>
  <si>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</si>
  <si>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</si>
  <si>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</si>
  <si>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</si>
  <si>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</si>
  <si>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</si>
  <si>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</si>
  <si>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</si>
  <si>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</si>
  <si>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</si>
  <si>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</si>
  <si>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</si>
  <si>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</si>
  <si>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</si>
  <si>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</si>
  <si>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</si>
  <si>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</si>
  <si>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</si>
  <si>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</si>
  <si>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</si>
  <si>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</si>
  <si>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</si>
  <si>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</si>
  <si>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</si>
  <si>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</si>
  <si>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</si>
  <si>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</si>
  <si>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</si>
  <si>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</si>
  <si>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</si>
  <si>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</si>
  <si>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</si>
  <si>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</si>
  <si>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</si>
  <si>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</si>
  <si>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</si>
  <si>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</si>
  <si>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</si>
  <si>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</si>
  <si>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</si>
  <si>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</si>
  <si>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</si>
  <si>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</si>
  <si>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</si>
  <si>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</si>
  <si>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</si>
  <si>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</si>
  <si>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</si>
  <si>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</si>
  <si>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</si>
  <si>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</si>
  <si>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</si>
  <si>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</si>
  <si>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</si>
  <si>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</si>
  <si>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</si>
  <si>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</si>
  <si>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</si>
  <si>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</si>
  <si>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</si>
  <si>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</si>
  <si>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</si>
  <si>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</si>
  <si>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</si>
  <si>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</si>
  <si>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</si>
  <si>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</si>
  <si>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</si>
  <si>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</si>
  <si>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</si>
  <si>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</si>
  <si>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</si>
  <si>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</si>
  <si>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</si>
  <si>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</si>
  <si>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</si>
  <si>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</si>
  <si>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</si>
  <si>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</si>
  <si>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</si>
  <si>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</si>
  <si>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</si>
  <si>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</si>
  <si>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</si>
  <si>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</si>
  <si>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</si>
  <si>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</si>
  <si>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</si>
  <si>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</si>
  <si>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</si>
  <si>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</si>
  <si>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</si>
  <si>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</si>
  <si>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</si>
  <si>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</si>
  <si>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</si>
  <si>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</si>
  <si>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</si>
  <si>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</si>
  <si>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</si>
  <si>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</si>
  <si>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</si>
  <si>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</si>
  <si>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</si>
  <si>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</si>
  <si>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</si>
  <si>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</si>
  <si>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</si>
  <si>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</si>
  <si>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</si>
  <si>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</si>
  <si>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</si>
  <si>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</si>
  <si>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</si>
  <si>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</si>
  <si>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</si>
  <si>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</si>
  <si>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</si>
  <si>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</si>
  <si>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</si>
  <si>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</si>
  <si>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</si>
  <si>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</si>
  <si>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</si>
  <si>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</si>
  <si>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</si>
  <si>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</si>
  <si>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</si>
  <si>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</si>
  <si>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</si>
  <si>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</si>
  <si>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</si>
  <si>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</si>
  <si>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</si>
  <si>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</si>
  <si>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</si>
  <si>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</si>
  <si>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</si>
  <si>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</si>
  <si>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</si>
  <si>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</si>
  <si>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</si>
  <si>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</si>
  <si>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</si>
  <si>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</si>
  <si>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</si>
  <si>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</si>
  <si>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</si>
  <si>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</si>
  <si>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</si>
  <si>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</si>
  <si>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</si>
  <si>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</si>
  <si>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</si>
  <si>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</si>
  <si>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</si>
  <si>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</si>
  <si>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</si>
  <si>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</si>
  <si>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</si>
  <si>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</si>
  <si>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</si>
  <si>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</si>
  <si>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</si>
  <si>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</si>
  <si>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</si>
  <si>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</si>
  <si>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</si>
  <si>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</si>
  <si>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</si>
  <si>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</si>
  <si>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</si>
  <si>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</si>
  <si>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</si>
  <si>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</si>
  <si>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</si>
  <si>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</si>
  <si>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</si>
  <si>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</si>
  <si>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</si>
  <si>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</si>
  <si>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</si>
  <si>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</si>
  <si>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</si>
  <si>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</si>
  <si>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</si>
  <si>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</si>
  <si>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</si>
  <si>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</si>
  <si>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</si>
  <si>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</si>
  <si>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</si>
  <si>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</si>
  <si>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</si>
  <si>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</si>
  <si>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</si>
  <si>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</si>
  <si>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</si>
  <si>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</si>
  <si>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</si>
  <si>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</si>
  <si>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</si>
  <si>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</si>
  <si>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</si>
  <si>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</si>
  <si>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</si>
  <si>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</si>
  <si>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</si>
  <si>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</si>
  <si>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</si>
  <si>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</si>
  <si>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</si>
  <si>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</si>
  <si>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</si>
  <si>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</si>
  <si>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</si>
  <si>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</si>
  <si>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</si>
  <si>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</si>
  <si>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</si>
  <si>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</si>
  <si>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</si>
  <si>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</si>
  <si>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</si>
  <si>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</si>
  <si>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</si>
  <si>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</si>
  <si>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</si>
  <si>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</si>
  <si>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</si>
  <si>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</si>
  <si>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</si>
  <si>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</si>
  <si>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</si>
  <si>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</si>
  <si>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</si>
  <si>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</si>
  <si>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</si>
  <si>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</si>
  <si>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</si>
  <si>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</si>
  <si>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</si>
  <si>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</si>
  <si>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</si>
  <si>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</si>
  <si>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</si>
  <si>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</si>
  <si>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</si>
  <si>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</si>
  <si>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</si>
  <si>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</si>
  <si>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</si>
  <si>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</si>
  <si>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</si>
  <si>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</si>
  <si>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</si>
  <si>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</si>
  <si>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</si>
  <si>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</si>
  <si>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</si>
  <si>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</si>
  <si>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</si>
  <si>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</si>
  <si>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</si>
  <si>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</si>
  <si>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</si>
  <si>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</si>
  <si>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</si>
  <si>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</si>
  <si>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</si>
  <si>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</si>
  <si>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</si>
  <si>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</si>
  <si>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</si>
  <si>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</si>
  <si>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</si>
  <si>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</si>
  <si>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</si>
  <si>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</si>
  <si>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</si>
  <si>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</si>
  <si>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</si>
  <si>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</si>
  <si>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</si>
  <si>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</si>
  <si>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</si>
  <si>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</si>
  <si>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</si>
  <si>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</si>
  <si>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</si>
  <si>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</si>
  <si>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</si>
  <si>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</si>
  <si>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</si>
  <si>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</si>
  <si>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</si>
  <si>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</si>
  <si>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</si>
  <si>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</si>
  <si>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</si>
  <si>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</si>
  <si>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</si>
  <si>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</si>
  <si>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</si>
  <si>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</si>
  <si>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</si>
  <si>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</si>
  <si>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</si>
  <si>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</si>
  <si>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</si>
  <si>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</si>
  <si>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</si>
  <si>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</si>
  <si>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</si>
  <si>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</si>
  <si>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</si>
  <si>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</si>
  <si>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</si>
  <si>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</si>
  <si>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</si>
  <si>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</si>
  <si>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</si>
  <si>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</si>
  <si>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</si>
  <si>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</si>
  <si>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</si>
  <si>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</si>
  <si>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</si>
  <si>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</si>
  <si>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</si>
  <si>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</si>
  <si>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</si>
  <si>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</si>
  <si>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</si>
  <si>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</si>
  <si>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</si>
  <si>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</si>
  <si>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</si>
  <si>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</si>
  <si>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</si>
  <si>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</si>
  <si>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</si>
  <si>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</si>
  <si>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</si>
  <si>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</si>
  <si>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</si>
  <si>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</si>
  <si>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</si>
  <si>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</si>
  <si>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</si>
  <si>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</si>
  <si>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</si>
  <si>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</si>
  <si>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</si>
  <si>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</si>
  <si>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</si>
  <si>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</si>
  <si>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</si>
  <si>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</si>
  <si>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</si>
  <si>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</si>
  <si>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</si>
  <si>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</si>
  <si>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</si>
  <si>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</si>
  <si>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</si>
  <si>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</si>
  <si>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</si>
  <si>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</si>
  <si>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</si>
  <si>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</si>
  <si>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</si>
  <si>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</si>
  <si>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</si>
  <si>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</si>
  <si>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</si>
  <si>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</si>
  <si>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</si>
  <si>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</si>
  <si>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</si>
  <si>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</si>
  <si>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</si>
  <si>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</si>
  <si>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</si>
  <si>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</si>
  <si>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</si>
  <si>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</si>
  <si>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</si>
  <si>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</si>
  <si>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</si>
  <si>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</si>
  <si>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</si>
  <si>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</si>
  <si>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</si>
  <si>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</si>
  <si>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</si>
  <si>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</si>
  <si>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</si>
  <si>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</si>
  <si>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</si>
  <si>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</si>
  <si>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</si>
  <si>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</si>
  <si>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</si>
  <si>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</si>
  <si>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</si>
  <si>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</si>
  <si>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</si>
  <si>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</si>
  <si>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</si>
  <si>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</si>
  <si>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</si>
  <si>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</si>
  <si>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</si>
  <si>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</si>
  <si>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</si>
  <si>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</si>
  <si>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</si>
  <si>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</si>
  <si>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</si>
  <si>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</si>
  <si>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</si>
  <si>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</si>
  <si>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</si>
  <si>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</si>
  <si>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</si>
  <si>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</si>
  <si>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</si>
  <si>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</si>
  <si>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</si>
  <si>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</si>
  <si>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</si>
  <si>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</si>
  <si>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</si>
  <si>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</si>
  <si>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</si>
  <si>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</si>
  <si>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</si>
  <si>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</si>
  <si>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</si>
  <si>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</si>
  <si>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</si>
  <si>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</si>
  <si>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</si>
  <si>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</si>
  <si>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</si>
  <si>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</si>
  <si>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</si>
  <si>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</si>
  <si>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</si>
  <si>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</si>
  <si>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</si>
  <si>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</si>
  <si>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</si>
  <si>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</si>
  <si>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</si>
  <si>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</si>
  <si>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</si>
  <si>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</si>
  <si>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</si>
  <si>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</si>
  <si>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</si>
  <si>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</si>
  <si>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</si>
  <si>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</si>
  <si>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</si>
  <si>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</si>
  <si>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</si>
  <si>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</si>
  <si>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</si>
  <si>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</si>
  <si>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</si>
  <si>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</si>
  <si>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</si>
  <si>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</si>
  <si>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</si>
  <si>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</si>
  <si>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</si>
  <si>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</si>
  <si>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</si>
  <si>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</si>
  <si>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</si>
  <si>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</si>
  <si>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</si>
  <si>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</si>
  <si>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</si>
  <si>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</si>
  <si>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</si>
  <si>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</si>
  <si>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</si>
  <si>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</si>
  <si>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</si>
  <si>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</si>
  <si>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</si>
  <si>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</si>
  <si>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</si>
  <si>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</si>
  <si>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</si>
  <si>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</si>
  <si>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</si>
  <si>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</si>
  <si>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</si>
  <si>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</si>
  <si>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</si>
  <si>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</si>
  <si>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</si>
  <si>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</si>
  <si>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</si>
  <si>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</si>
  <si>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</si>
  <si>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</si>
  <si>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</si>
  <si>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</si>
  <si>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</si>
  <si>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</si>
  <si>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</si>
  <si>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</si>
  <si>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</si>
  <si>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</si>
  <si>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</si>
  <si>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</si>
  <si>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</si>
  <si>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</si>
  <si>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</si>
  <si>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</si>
  <si>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</si>
  <si>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</si>
  <si>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</si>
  <si>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</si>
  <si>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</si>
  <si>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</si>
  <si>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</si>
  <si>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</si>
  <si>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</si>
  <si>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</si>
  <si>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</si>
  <si>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</si>
  <si>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</si>
  <si>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</si>
  <si>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</si>
  <si>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</si>
  <si>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</si>
  <si>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</si>
  <si>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</si>
  <si>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</si>
  <si>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</si>
  <si>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</si>
  <si>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</si>
  <si>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</si>
  <si>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</si>
  <si>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</si>
  <si>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</si>
  <si>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</si>
  <si>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</si>
  <si>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</si>
  <si>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</si>
  <si>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</si>
  <si>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</si>
  <si>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</si>
  <si>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</si>
  <si>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</si>
  <si>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</si>
  <si>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</si>
  <si>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</si>
  <si>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</si>
  <si>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</si>
  <si>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</si>
  <si>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</si>
  <si>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</si>
  <si>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</si>
  <si>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</si>
  <si>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</si>
  <si>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</si>
  <si>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</si>
  <si>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</si>
  <si>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</si>
  <si>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</si>
  <si>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</si>
  <si>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</si>
  <si>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</si>
  <si>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</si>
  <si>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</si>
  <si>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</si>
  <si>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</si>
  <si>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</si>
  <si>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</si>
  <si>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</si>
  <si>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</si>
  <si>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</si>
  <si>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</si>
  <si>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</si>
  <si>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</si>
  <si>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</si>
  <si>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</si>
  <si>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</si>
  <si>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</si>
  <si>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</si>
  <si>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</si>
  <si>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</si>
  <si>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</si>
  <si>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</si>
  <si>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</si>
  <si>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</si>
  <si>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</si>
  <si>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</si>
  <si>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</si>
  <si>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</si>
  <si>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</si>
  <si>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</si>
  <si>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</si>
  <si>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</si>
  <si>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</si>
  <si>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</si>
  <si>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</si>
  <si>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</si>
  <si>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</si>
  <si>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</si>
  <si>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</si>
  <si>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</si>
  <si>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</si>
  <si>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</si>
  <si>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</si>
  <si>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</si>
  <si>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</si>
  <si>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</si>
  <si>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</si>
  <si>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</si>
  <si>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</si>
  <si>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</si>
  <si>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</si>
  <si>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</si>
  <si>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</si>
  <si>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</si>
  <si>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</si>
  <si>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</si>
  <si>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</si>
  <si>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</si>
  <si>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</si>
  <si>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</si>
  <si>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</si>
  <si>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</si>
  <si>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</si>
  <si>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</si>
  <si>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</si>
  <si>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</si>
  <si>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</si>
  <si>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</si>
  <si>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</si>
  <si>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</si>
  <si>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</si>
  <si>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</si>
  <si>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</si>
  <si>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</si>
  <si>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</si>
  <si>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</si>
  <si>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</si>
  <si>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</si>
  <si>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</si>
  <si>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</si>
  <si>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</si>
  <si>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</si>
  <si>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</si>
  <si>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</si>
  <si>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</si>
  <si>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</si>
  <si>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</si>
  <si>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</si>
  <si>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</si>
  <si>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</si>
  <si>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</si>
  <si>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</si>
  <si>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</si>
  <si>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</si>
  <si>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</si>
  <si>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</si>
  <si>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</si>
  <si>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</si>
  <si>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</si>
  <si>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</si>
  <si>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</si>
  <si>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</si>
  <si>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</si>
  <si>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</si>
  <si>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</si>
  <si>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</si>
  <si>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</si>
  <si>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</si>
  <si>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</si>
  <si>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</si>
  <si>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</si>
  <si>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</si>
  <si>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</si>
  <si>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</si>
  <si>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</si>
  <si>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</si>
  <si>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</si>
  <si>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</si>
  <si>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</si>
  <si>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</si>
  <si>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</si>
  <si>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</si>
  <si>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</si>
  <si>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</si>
  <si>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</si>
  <si>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</si>
  <si>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</si>
  <si>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</si>
  <si>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</si>
  <si>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</si>
  <si>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</si>
  <si>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</si>
  <si>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</si>
  <si>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</si>
  <si>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</si>
  <si>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</si>
  <si>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</si>
  <si>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</si>
  <si>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</si>
  <si>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</si>
  <si>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</si>
  <si>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</si>
  <si>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</si>
  <si>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</si>
  <si>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</si>
  <si>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</si>
  <si>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</si>
  <si>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</si>
  <si>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</si>
  <si>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</si>
  <si>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</si>
  <si>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</si>
  <si>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</si>
  <si>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</si>
  <si>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</si>
  <si>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</si>
  <si>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</si>
  <si>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</si>
  <si>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</si>
  <si>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</si>
  <si>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</si>
  <si>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</si>
  <si>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</si>
  <si>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</si>
  <si>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</si>
  <si>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</si>
  <si>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</si>
  <si>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</si>
  <si>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</si>
  <si>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</si>
  <si>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</si>
  <si>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</si>
  <si>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</si>
  <si>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</si>
  <si>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</si>
  <si>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</si>
  <si>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</si>
  <si>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</si>
  <si>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</si>
  <si>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</si>
  <si>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</si>
  <si>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</si>
  <si>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</si>
  <si>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</si>
  <si>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</si>
  <si>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</si>
  <si>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</si>
  <si>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</si>
  <si>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</si>
  <si>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</si>
  <si>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</si>
  <si>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</si>
  <si>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</si>
  <si>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</si>
  <si>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</si>
  <si>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</si>
  <si>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</si>
  <si>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</si>
  <si>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</si>
  <si>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</si>
  <si>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</si>
  <si>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</si>
  <si>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</si>
  <si>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</si>
  <si>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</si>
  <si>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</si>
  <si>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</si>
  <si>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</si>
  <si>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</si>
  <si>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</si>
  <si>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</si>
  <si>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</si>
  <si>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</si>
  <si>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</si>
  <si>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</si>
  <si>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</si>
  <si>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</si>
  <si>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</si>
  <si>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</si>
  <si>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</si>
  <si>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</si>
  <si>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</si>
  <si>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</si>
  <si>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</si>
  <si>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</si>
  <si>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</si>
  <si>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</si>
  <si>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</si>
  <si>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</si>
  <si>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</si>
  <si>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</si>
  <si>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</si>
  <si>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</si>
  <si>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</si>
  <si>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</si>
  <si>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</si>
  <si>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</si>
  <si>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</si>
  <si>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</si>
  <si>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</si>
  <si>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</si>
  <si>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</si>
  <si>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</si>
  <si>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</si>
  <si>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</si>
  <si>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</si>
  <si>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</si>
  <si>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</si>
  <si>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</si>
  <si>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</si>
  <si>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</si>
  <si>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</si>
  <si>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</si>
  <si>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</si>
  <si>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</si>
  <si>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</si>
  <si>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</si>
  <si>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</si>
  <si>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</si>
  <si>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</si>
  <si>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</si>
  <si>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</si>
  <si>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</si>
  <si>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</si>
  <si>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</si>
  <si>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</si>
  <si>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</si>
  <si>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</si>
  <si>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</si>
  <si>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</si>
  <si>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</si>
  <si>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</si>
  <si>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</si>
  <si>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</si>
  <si>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</si>
  <si>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</si>
  <si>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</si>
  <si>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</si>
  <si>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</si>
  <si>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</si>
  <si>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</si>
  <si>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</si>
  <si>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</si>
  <si>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</si>
  <si>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</si>
  <si>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</si>
  <si>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</si>
  <si>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</si>
  <si>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</si>
  <si>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</si>
  <si>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</si>
  <si>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</si>
  <si>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</si>
  <si>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</si>
  <si>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</si>
  <si>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</si>
  <si>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</si>
  <si>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</si>
  <si>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</si>
  <si>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</si>
  <si>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</si>
  <si>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</si>
  <si>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</si>
  <si>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</si>
  <si>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</si>
  <si>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</si>
  <si>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</si>
  <si>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</si>
  <si>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</si>
  <si>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</si>
  <si>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</si>
  <si>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</si>
  <si>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</si>
  <si>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</si>
  <si>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</si>
  <si>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</si>
  <si>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</si>
  <si>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</si>
  <si>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</si>
  <si>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</si>
  <si>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</si>
  <si>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</si>
  <si>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</si>
  <si>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</si>
  <si>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</si>
  <si>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</si>
  <si>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</si>
  <si>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</si>
  <si>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</si>
  <si>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</si>
  <si>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</si>
  <si>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</si>
  <si>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</si>
  <si>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</si>
  <si>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</si>
  <si>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</si>
  <si>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</si>
  <si>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</si>
  <si>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</si>
  <si>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</si>
  <si>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</si>
  <si>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</si>
  <si>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</si>
  <si>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</si>
  <si>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</si>
  <si>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</si>
  <si>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</si>
  <si>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</si>
  <si>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</si>
  <si>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</si>
  <si>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</si>
  <si>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</si>
  <si>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</si>
  <si>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</si>
  <si>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</si>
  <si>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</si>
  <si>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</si>
  <si>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</si>
  <si>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</si>
  <si>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</si>
  <si>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</si>
  <si>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</si>
  <si>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</si>
  <si>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</si>
  <si>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</si>
  <si>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</si>
  <si>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</si>
  <si>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</si>
  <si>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</si>
  <si>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</si>
  <si>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</si>
  <si>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</si>
  <si>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</si>
  <si>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</si>
  <si>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</si>
  <si>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</si>
  <si>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</si>
  <si>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</si>
  <si>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</si>
  <si>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</si>
  <si>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</si>
  <si>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</si>
  <si>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</si>
  <si>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</si>
  <si>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</si>
  <si>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</si>
  <si>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</si>
  <si>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</si>
  <si>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</si>
  <si>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</si>
  <si>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</si>
  <si>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</si>
  <si>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</si>
  <si>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</si>
  <si>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</si>
  <si>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</si>
  <si>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</si>
  <si>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</si>
  <si>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</si>
  <si>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</si>
  <si>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</si>
  <si>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</si>
  <si>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</si>
  <si>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</si>
  <si>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</si>
  <si>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</si>
  <si>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</si>
  <si>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</si>
  <si>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</si>
  <si>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</si>
  <si>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</si>
  <si>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</si>
  <si>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</si>
  <si>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</si>
  <si>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</si>
  <si>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</si>
  <si>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</si>
  <si>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</si>
  <si>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</si>
  <si>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</si>
  <si>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</si>
  <si>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</si>
  <si>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</si>
  <si>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</si>
  <si>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</si>
  <si>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</si>
  <si>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</si>
  <si>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</si>
  <si>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</si>
  <si>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</si>
  <si>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</si>
  <si>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</si>
  <si>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</si>
  <si>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</si>
  <si>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</si>
  <si>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</si>
  <si>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</si>
  <si>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</si>
  <si>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</si>
  <si>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</si>
  <si>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</si>
  <si>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</si>
  <si>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</si>
  <si>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</si>
  <si>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</si>
  <si>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</si>
  <si>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</si>
  <si>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</si>
  <si>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</si>
  <si>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</si>
  <si>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</si>
  <si>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</si>
  <si>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</si>
  <si>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</si>
  <si>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</si>
  <si>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</si>
  <si>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</si>
  <si>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</si>
  <si>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</si>
  <si>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</si>
  <si>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</si>
  <si>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</si>
  <si>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</si>
  <si>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</si>
  <si>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</si>
  <si>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</si>
  <si>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</si>
  <si>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</si>
  <si>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</si>
  <si>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</si>
  <si>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</si>
  <si>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</si>
  <si>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</si>
  <si>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</si>
  <si>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</si>
  <si>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</si>
  <si>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</si>
  <si>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</si>
  <si>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</si>
  <si>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</si>
  <si>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</si>
  <si>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</si>
  <si>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</si>
  <si>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</si>
  <si>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</si>
  <si>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</si>
  <si>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</si>
  <si>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</si>
  <si>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</si>
  <si>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</si>
  <si>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</si>
  <si>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</si>
  <si>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</si>
  <si>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</si>
  <si>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</si>
  <si>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</si>
  <si>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</si>
  <si>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</si>
  <si>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</si>
  <si>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</si>
  <si>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</si>
  <si>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</si>
  <si>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</si>
  <si>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</si>
  <si>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</si>
  <si>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</si>
  <si>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</si>
  <si>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</si>
  <si>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</si>
  <si>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</si>
  <si>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</si>
  <si>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</si>
  <si>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</si>
  <si>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</si>
  <si>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</si>
  <si>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</si>
  <si>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</si>
  <si>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</si>
  <si>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</si>
  <si>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</si>
  <si>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</si>
  <si>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</si>
  <si>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</si>
  <si>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</si>
  <si>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</si>
  <si>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</si>
  <si>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</si>
  <si>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</si>
  <si>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</si>
  <si>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</si>
  <si>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</si>
  <si>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</si>
  <si>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</si>
  <si>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</si>
  <si>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</si>
  <si>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</si>
  <si>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</si>
  <si>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</si>
  <si>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</si>
  <si>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</si>
  <si>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</si>
  <si>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</si>
  <si>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</si>
  <si>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</si>
  <si>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</si>
  <si>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</si>
  <si>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</si>
  <si>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</si>
  <si>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</si>
  <si>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</si>
  <si>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</si>
  <si>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</si>
  <si>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</si>
  <si>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</si>
  <si>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</si>
  <si>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</si>
  <si>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</si>
  <si>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</si>
  <si>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</si>
  <si>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</si>
  <si>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</si>
  <si>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</si>
  <si>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</si>
  <si>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</si>
  <si>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</si>
  <si>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</si>
  <si>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</si>
  <si>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</si>
  <si>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</si>
  <si>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</si>
  <si>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</si>
  <si>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</si>
  <si>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</si>
  <si>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</si>
  <si>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</si>
  <si>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</si>
  <si>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</si>
  <si>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</si>
  <si>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</si>
  <si>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</si>
  <si>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</si>
  <si>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</si>
  <si>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</si>
  <si>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</si>
  <si>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</si>
  <si>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</si>
  <si>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</si>
  <si>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</si>
  <si>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</si>
  <si>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</si>
  <si>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</si>
  <si>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</si>
  <si>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</si>
  <si>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</si>
  <si>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</si>
  <si>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</si>
  <si>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</si>
  <si>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</si>
  <si>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</si>
  <si>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</si>
  <si>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</si>
  <si>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</si>
  <si>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</si>
  <si>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</si>
  <si>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</si>
  <si>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</si>
  <si>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</si>
  <si>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</si>
  <si>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</si>
  <si>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</si>
  <si>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</si>
  <si>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</si>
  <si>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</si>
  <si>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</si>
  <si>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</si>
  <si>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</si>
  <si>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</si>
  <si>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</si>
  <si>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</si>
  <si>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</si>
  <si>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</si>
  <si>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</si>
  <si>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</si>
  <si>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</si>
  <si>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</si>
  <si>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</si>
  <si>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</si>
  <si>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</si>
  <si>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</si>
  <si>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</si>
  <si>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</si>
  <si>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</si>
  <si>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</si>
  <si>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</si>
  <si>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</si>
  <si>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</si>
  <si>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</si>
  <si>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</si>
  <si>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</si>
  <si>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</si>
  <si>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</si>
  <si>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</si>
  <si>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</si>
  <si>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</si>
  <si>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</si>
  <si>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</si>
  <si>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</si>
  <si>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</si>
  <si>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</si>
  <si>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</si>
  <si>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</si>
  <si>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</si>
  <si>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</si>
  <si>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</si>
  <si>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</si>
  <si>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</si>
  <si>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</si>
  <si>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</si>
  <si>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</si>
  <si>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</si>
  <si>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</si>
  <si>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</si>
  <si>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</si>
  <si>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</si>
  <si>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</si>
  <si>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</si>
  <si>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</si>
  <si>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</si>
  <si>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</si>
  <si>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</si>
  <si>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</si>
  <si>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</si>
  <si>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</si>
  <si>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</si>
  <si>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</si>
  <si>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</si>
  <si>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</si>
  <si>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</si>
  <si>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</si>
  <si>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</si>
  <si>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</si>
  <si>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</si>
  <si>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</si>
  <si>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</si>
  <si>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</si>
  <si>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</si>
  <si>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</si>
  <si>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</si>
  <si>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</si>
  <si>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</si>
  <si>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</si>
  <si>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</si>
  <si>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</si>
  <si>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</si>
  <si>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</si>
  <si>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</si>
  <si>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</si>
  <si>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</si>
  <si>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</si>
  <si>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</si>
  <si>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</si>
  <si>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</si>
  <si>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</si>
  <si>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</si>
  <si>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</si>
  <si>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</si>
  <si>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</si>
  <si>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</si>
  <si>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</si>
  <si>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</si>
  <si>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</si>
  <si>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</si>
  <si>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</si>
  <si>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</si>
  <si>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</si>
  <si>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</si>
  <si>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</si>
  <si>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</si>
  <si>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</si>
  <si>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</si>
  <si>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</si>
  <si>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</si>
  <si>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</si>
  <si>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</si>
  <si>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</si>
  <si>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</si>
  <si>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</si>
  <si>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</si>
  <si>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</si>
  <si>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</si>
  <si>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</si>
  <si>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</si>
  <si>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</si>
  <si>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</si>
  <si>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</si>
  <si>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</si>
  <si>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</si>
  <si>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</si>
  <si>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</si>
  <si>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</si>
  <si>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</si>
  <si>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</si>
  <si>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</si>
  <si>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</si>
  <si>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</si>
  <si>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</si>
  <si>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</si>
  <si>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</si>
  <si>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</si>
  <si>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</si>
  <si>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</si>
  <si>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</si>
  <si>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</si>
  <si>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</si>
  <si>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</si>
  <si>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</si>
  <si>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</si>
  <si>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</si>
  <si>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</si>
  <si>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</si>
  <si>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</si>
  <si>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</si>
  <si>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</si>
  <si>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</si>
  <si>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</si>
  <si>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</si>
  <si>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</si>
  <si>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</si>
  <si>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</si>
  <si>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</si>
  <si>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</si>
  <si>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</si>
  <si>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</si>
  <si>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</si>
  <si>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</si>
  <si>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</si>
  <si>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</si>
  <si>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</si>
  <si>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</si>
  <si>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</si>
  <si>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</si>
  <si>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</si>
  <si>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</si>
  <si>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</si>
  <si>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</si>
  <si>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</si>
  <si>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</si>
  <si>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</si>
  <si>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</si>
  <si>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</si>
  <si>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</si>
  <si>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</si>
  <si>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</si>
  <si>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</si>
  <si>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</si>
  <si>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</si>
  <si>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</si>
  <si>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</si>
  <si>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</si>
  <si>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</si>
  <si>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</si>
  <si>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</si>
  <si>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</si>
  <si>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</si>
  <si>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</si>
  <si>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</si>
  <si>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</si>
  <si>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</si>
  <si>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</si>
  <si>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</si>
  <si>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</si>
  <si>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</si>
  <si>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</si>
  <si>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</si>
  <si>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</si>
  <si>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</si>
  <si>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</si>
  <si>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</si>
  <si>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</si>
  <si>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</si>
  <si>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</si>
  <si>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</si>
  <si>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</si>
  <si>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</si>
  <si>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</si>
  <si>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</si>
  <si>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</si>
  <si>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</si>
  <si>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</si>
  <si>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</si>
  <si>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</si>
  <si>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</si>
  <si>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</si>
  <si>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</si>
  <si>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</si>
  <si>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</si>
  <si>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</si>
  <si>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</si>
  <si>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</si>
  <si>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</si>
  <si>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</si>
  <si>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</si>
  <si>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</si>
  <si>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</si>
  <si>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</si>
  <si>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</si>
  <si>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</si>
  <si>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</si>
  <si>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</si>
  <si>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</si>
  <si>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</si>
  <si>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</si>
  <si>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</si>
  <si>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</si>
  <si>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</si>
  <si>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</si>
  <si>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</si>
  <si>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</si>
  <si>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</si>
  <si>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</si>
  <si>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</si>
  <si>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</si>
  <si>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</si>
  <si>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</si>
  <si>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</si>
  <si>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</si>
  <si>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</si>
  <si>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</si>
  <si>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</si>
  <si>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</si>
  <si>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</si>
  <si>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</si>
  <si>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</si>
  <si>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</si>
  <si>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</si>
  <si>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</si>
  <si>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</si>
  <si>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</si>
  <si>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</si>
  <si>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</si>
  <si>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</si>
  <si>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</si>
  <si>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</si>
  <si>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</si>
  <si>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</si>
  <si>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</si>
  <si>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</si>
  <si>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</si>
  <si>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</si>
  <si>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</si>
  <si>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</si>
  <si>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</si>
  <si>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</si>
  <si>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</si>
  <si>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</si>
  <si>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</si>
  <si>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</si>
  <si>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</si>
  <si>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</si>
  <si>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</si>
  <si>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</si>
  <si>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</si>
  <si>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</si>
  <si>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</si>
  <si>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</si>
  <si>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</si>
  <si>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</si>
  <si>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</si>
  <si>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</si>
  <si>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</si>
  <si>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</si>
  <si>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</si>
  <si>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</si>
  <si>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</si>
  <si>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</si>
  <si>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</si>
  <si>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</si>
  <si>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</si>
  <si>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</si>
  <si>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</si>
  <si>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</si>
  <si>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</si>
  <si>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</si>
  <si>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</si>
  <si>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</si>
  <si>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</si>
  <si>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</si>
  <si>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</si>
  <si>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</si>
  <si>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</si>
  <si>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</si>
  <si>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</si>
  <si>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</si>
  <si>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</si>
  <si>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</si>
  <si>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</si>
  <si>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</si>
  <si>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</si>
  <si>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</si>
  <si>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</si>
  <si>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</si>
  <si>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</si>
  <si>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</si>
  <si>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</si>
  <si>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</si>
  <si>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</si>
  <si>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</si>
  <si>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</si>
  <si>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</si>
  <si>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</si>
  <si>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</si>
  <si>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</si>
  <si>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</si>
  <si>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</si>
  <si>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</si>
  <si>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</si>
  <si>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</si>
  <si>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</si>
  <si>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</si>
  <si>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</si>
  <si>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</si>
  <si>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</si>
  <si>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</si>
  <si>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</si>
  <si>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</si>
  <si>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</si>
  <si>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</si>
  <si>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</si>
  <si>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</si>
  <si>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</si>
  <si>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</si>
  <si>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</si>
  <si>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</si>
  <si>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</si>
  <si>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</si>
  <si>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</si>
  <si>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</si>
  <si>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</si>
  <si>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</si>
  <si>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</si>
  <si>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</si>
  <si>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</si>
  <si>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</si>
  <si>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</si>
  <si>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</si>
  <si>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</si>
  <si>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</si>
  <si>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</si>
  <si>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</si>
  <si>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</si>
  <si>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</si>
  <si>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</si>
  <si>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</si>
  <si>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</si>
  <si>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</si>
  <si>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</si>
  <si>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</si>
  <si>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</si>
  <si>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</si>
  <si>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</si>
  <si>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</si>
  <si>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</si>
  <si>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</si>
  <si>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</si>
  <si>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</si>
  <si>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</si>
  <si>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</si>
  <si>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</si>
  <si>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</si>
  <si>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</si>
  <si>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</si>
  <si>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</si>
  <si>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</si>
  <si>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</si>
  <si>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</si>
  <si>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</si>
  <si>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</si>
  <si>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</si>
  <si>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</si>
  <si>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</si>
  <si>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</si>
  <si>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</si>
  <si>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</si>
  <si>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</si>
  <si>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</si>
  <si>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</si>
  <si>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</si>
  <si>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</si>
  <si>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</si>
  <si>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</si>
  <si>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</si>
  <si>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</si>
  <si>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</si>
  <si>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</si>
  <si>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</si>
  <si>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</si>
  <si>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</si>
  <si>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</si>
  <si>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</si>
  <si>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</si>
  <si>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</si>
  <si>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</si>
  <si>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</si>
  <si>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</si>
  <si>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</si>
  <si>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</si>
  <si>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</si>
  <si>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</si>
  <si>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</si>
  <si>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</si>
  <si>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</si>
  <si>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</si>
  <si>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</si>
  <si>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</si>
  <si>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</si>
  <si>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</si>
  <si>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</si>
  <si>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</si>
  <si>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</si>
  <si>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</si>
  <si>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</si>
  <si>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</si>
  <si>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</si>
  <si>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</si>
  <si>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</si>
  <si>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</si>
  <si>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</si>
  <si>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</si>
  <si>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</si>
  <si>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</si>
  <si>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</si>
  <si>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</si>
  <si>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</si>
  <si>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</si>
  <si>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</si>
  <si>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</si>
  <si>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</si>
  <si>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</si>
  <si>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</si>
  <si>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</si>
  <si>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</si>
  <si>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</si>
  <si>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</si>
  <si>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</si>
  <si>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</si>
  <si>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</si>
  <si>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</si>
  <si>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</si>
  <si>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</si>
  <si>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</si>
  <si>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</si>
  <si>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</si>
  <si>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</si>
  <si>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</si>
  <si>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</si>
  <si>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</si>
  <si>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</si>
  <si>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</si>
  <si>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</si>
  <si>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</si>
  <si>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</si>
  <si>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</si>
  <si>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</si>
  <si>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</si>
  <si>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</si>
  <si>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</si>
  <si>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</si>
  <si>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</si>
  <si>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</si>
  <si>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</si>
  <si>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</si>
  <si>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</si>
  <si>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</si>
  <si>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</si>
  <si>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</si>
  <si>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</si>
  <si>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</si>
  <si>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</si>
  <si>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</si>
  <si>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</si>
  <si>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</si>
  <si>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</si>
  <si>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</si>
  <si>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</si>
  <si>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</si>
  <si>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</si>
  <si>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</si>
  <si>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</si>
  <si>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</si>
  <si>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</si>
  <si>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</si>
  <si>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</si>
  <si>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</si>
  <si>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</si>
  <si>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</si>
  <si>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</si>
  <si>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</si>
  <si>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</si>
  <si>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</si>
  <si>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</si>
  <si>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</si>
  <si>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</si>
  <si>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</si>
  <si>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</si>
  <si>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</si>
  <si>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</si>
  <si>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</si>
  <si>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</si>
  <si>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</si>
  <si>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</si>
  <si>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</si>
  <si>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</si>
  <si>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</si>
  <si>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</si>
  <si>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</si>
  <si>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</si>
  <si>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</si>
  <si>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</si>
  <si>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</si>
  <si>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</si>
  <si>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</si>
  <si>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</si>
  <si>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</si>
  <si>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</si>
  <si>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</si>
  <si>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</si>
  <si>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</si>
  <si>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</si>
  <si>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</si>
  <si>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</si>
  <si>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</si>
  <si>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</si>
  <si>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</si>
  <si>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</si>
  <si>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</si>
  <si>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</si>
  <si>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</si>
  <si>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</si>
  <si>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</si>
  <si>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</si>
  <si>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</si>
  <si>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</si>
  <si>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</si>
  <si>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</si>
  <si>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</si>
  <si>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</si>
  <si>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</si>
  <si>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</si>
  <si>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</si>
  <si>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</si>
  <si>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</si>
  <si>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</si>
  <si>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</si>
  <si>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</si>
  <si>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</si>
  <si>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</si>
  <si>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</si>
  <si>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</si>
  <si>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</si>
  <si>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</si>
  <si>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</si>
  <si>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</si>
  <si>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</si>
  <si>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</si>
  <si>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</si>
  <si>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</si>
  <si>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</si>
  <si>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</si>
  <si>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</si>
  <si>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</si>
  <si>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</si>
  <si>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</si>
  <si>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</si>
  <si>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</si>
  <si>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</si>
  <si>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</si>
  <si>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</si>
  <si>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</si>
  <si>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</si>
  <si>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</si>
  <si>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</si>
  <si>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</si>
  <si>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</si>
  <si>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</si>
  <si>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</si>
  <si>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</si>
  <si>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</si>
  <si>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</si>
  <si>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</si>
  <si>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</si>
  <si>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</si>
  <si>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</si>
  <si>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</si>
  <si>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</si>
  <si>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</si>
  <si>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</si>
  <si>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</si>
  <si>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</si>
  <si>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</si>
  <si>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</si>
  <si>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</si>
  <si>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</si>
  <si>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</si>
  <si>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</si>
  <si>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</si>
  <si>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</si>
  <si>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</si>
  <si>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</si>
  <si>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</si>
  <si>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</si>
  <si>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</si>
  <si>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</si>
  <si>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</si>
  <si>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</si>
  <si>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</si>
  <si>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</si>
  <si>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</si>
  <si>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</si>
  <si>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</si>
  <si>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</si>
  <si>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</si>
  <si>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</si>
  <si>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</si>
  <si>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</si>
  <si>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</si>
  <si>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</si>
  <si>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</si>
  <si>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</si>
  <si>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</si>
  <si>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</si>
  <si>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</si>
  <si>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</si>
  <si>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</si>
  <si>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</si>
  <si>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</si>
  <si>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</si>
  <si>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</si>
  <si>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</si>
  <si>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</si>
  <si>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</si>
  <si>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</si>
  <si>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</si>
  <si>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</si>
  <si>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</si>
  <si>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</si>
  <si>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</si>
  <si>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</si>
  <si>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</si>
  <si>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</si>
  <si>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</si>
  <si>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</si>
  <si>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</si>
  <si>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</si>
  <si>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</si>
  <si>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</si>
  <si>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</si>
  <si>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</si>
  <si>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</si>
  <si>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</si>
  <si>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</si>
  <si>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</si>
  <si>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</si>
  <si>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</si>
  <si>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</si>
  <si>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</si>
  <si>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</si>
  <si>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</si>
  <si>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</si>
  <si>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</si>
  <si>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</si>
  <si>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</si>
  <si>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</si>
  <si>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</si>
  <si>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</si>
  <si>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</si>
  <si>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</si>
  <si>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</si>
  <si>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</si>
  <si>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</si>
  <si>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</si>
  <si>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</si>
  <si>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</si>
  <si>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</si>
  <si>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</si>
  <si>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</si>
  <si>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</si>
  <si>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</si>
  <si>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</si>
  <si>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</si>
  <si>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</si>
  <si>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</si>
  <si>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</si>
  <si>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</si>
  <si>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</si>
  <si>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</si>
  <si>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</si>
  <si>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</si>
  <si>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</si>
  <si>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</si>
  <si>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</si>
  <si>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</si>
  <si>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</si>
  <si>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</si>
  <si>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</si>
  <si>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</si>
  <si>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</si>
  <si>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</si>
  <si>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</si>
  <si>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</si>
  <si>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</si>
  <si>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</si>
  <si>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</si>
  <si>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</si>
  <si>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</si>
  <si>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</si>
  <si>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</si>
  <si>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</si>
  <si>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</si>
  <si>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</si>
  <si>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</si>
  <si>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</si>
  <si>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</si>
  <si>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</si>
  <si>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</si>
  <si>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</si>
  <si>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</si>
  <si>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</si>
  <si>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</si>
  <si>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</si>
  <si>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</si>
  <si>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</si>
  <si>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</si>
  <si>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</si>
  <si>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</si>
  <si>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</si>
  <si>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</si>
  <si>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</si>
  <si>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</si>
  <si>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</si>
  <si>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</si>
  <si>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</si>
  <si>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</si>
  <si>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</si>
  <si>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</si>
  <si>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</si>
  <si>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</si>
  <si>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</si>
  <si>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</si>
  <si>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</si>
  <si>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</si>
  <si>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</si>
  <si>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</si>
  <si>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</si>
  <si>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</si>
  <si>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</si>
  <si>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</si>
  <si>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</si>
  <si>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</si>
  <si>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</si>
  <si>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</si>
  <si>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</si>
  <si>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</si>
  <si>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</si>
  <si>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</si>
  <si>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</si>
  <si>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</si>
  <si>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</si>
  <si>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</si>
  <si>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</si>
  <si>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</si>
  <si>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</si>
  <si>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</si>
  <si>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</si>
  <si>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</si>
  <si>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</si>
  <si>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</si>
  <si>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</si>
  <si>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</si>
  <si>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</si>
  <si>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</si>
  <si>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</si>
  <si>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</si>
  <si>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</si>
  <si>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</si>
  <si>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</si>
  <si>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</si>
  <si>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</si>
  <si>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</si>
  <si>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</si>
  <si>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</si>
  <si>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</si>
  <si>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</si>
  <si>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</si>
  <si>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</si>
  <si>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</si>
  <si>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</si>
  <si>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</si>
  <si>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</si>
  <si>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</si>
  <si>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</si>
  <si>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</si>
  <si>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</si>
  <si>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</si>
  <si>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</si>
  <si>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</si>
  <si>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</si>
  <si>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</si>
  <si>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</si>
  <si>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</si>
  <si>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</si>
  <si>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</si>
  <si>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</si>
  <si>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</si>
  <si>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</si>
  <si>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</si>
  <si>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</si>
  <si>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</si>
  <si>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</si>
  <si>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</si>
  <si>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</si>
  <si>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</si>
  <si>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</si>
  <si>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</si>
  <si>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</si>
  <si>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</si>
  <si>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</si>
  <si>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</si>
  <si>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</si>
  <si>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</si>
  <si>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</si>
  <si>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</si>
  <si>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</si>
  <si>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</si>
  <si>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</si>
  <si>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</si>
  <si>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</si>
  <si>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</si>
  <si>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</si>
  <si>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</si>
  <si>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</si>
  <si>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</si>
  <si>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</si>
  <si>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</si>
  <si>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</si>
  <si>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</si>
  <si>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</si>
  <si>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</si>
  <si>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</si>
  <si>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</si>
  <si>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</si>
  <si>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</si>
  <si>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</si>
  <si>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</si>
  <si>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</si>
  <si>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</si>
  <si>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</si>
  <si>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</si>
  <si>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</si>
  <si>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</si>
  <si>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</si>
  <si>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</si>
  <si>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</si>
  <si>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</si>
  <si>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</si>
  <si>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</si>
  <si>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</si>
  <si>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</si>
  <si>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</si>
  <si>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</si>
  <si>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</si>
  <si>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</si>
  <si>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</si>
  <si>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</si>
  <si>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</si>
  <si>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</si>
  <si>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</si>
  <si>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</si>
  <si>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</si>
  <si>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</si>
  <si>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</si>
  <si>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</si>
  <si>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</si>
  <si>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</si>
  <si>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</si>
  <si>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</si>
  <si>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</si>
  <si>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</si>
  <si>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</si>
  <si>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</si>
  <si>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</si>
  <si>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</si>
  <si>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</si>
  <si>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</si>
  <si>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</si>
  <si>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</si>
  <si>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</si>
  <si>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</si>
  <si>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</si>
  <si>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</si>
  <si>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</si>
  <si>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</si>
  <si>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</si>
  <si>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</si>
  <si>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</si>
  <si>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</si>
  <si>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</si>
  <si>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</si>
  <si>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</si>
  <si>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</si>
  <si>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</si>
  <si>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</si>
  <si>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</si>
  <si>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</si>
  <si>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</si>
  <si>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</si>
  <si>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</si>
  <si>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</si>
  <si>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</si>
  <si>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</si>
  <si>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</si>
  <si>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</si>
  <si>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</si>
  <si>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</si>
  <si>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</si>
  <si>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</si>
  <si>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</si>
  <si>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</si>
  <si>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</si>
  <si>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</si>
  <si>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</si>
  <si>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</si>
  <si>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</si>
  <si>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</si>
  <si>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</si>
  <si>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</si>
  <si>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</si>
  <si>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</si>
  <si>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</si>
  <si>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</si>
  <si>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</si>
  <si>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</si>
  <si>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</si>
  <si>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</si>
  <si>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</si>
  <si>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</si>
  <si>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</si>
  <si>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</si>
  <si>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</si>
  <si>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</si>
  <si>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</si>
  <si>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</si>
  <si>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</si>
  <si>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</si>
  <si>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</si>
  <si>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</si>
  <si>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</si>
  <si>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</si>
  <si>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</si>
  <si>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</si>
  <si>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</si>
  <si>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</si>
  <si>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</si>
  <si>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</si>
  <si>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</si>
  <si>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</si>
  <si>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</si>
  <si>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</si>
  <si>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</si>
  <si>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</si>
  <si>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</si>
  <si>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</si>
  <si>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</si>
  <si>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</si>
  <si>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</si>
  <si>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</si>
  <si>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</si>
  <si>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</si>
  <si>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</si>
  <si>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</si>
  <si>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</si>
  <si>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</si>
  <si>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</si>
  <si>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</si>
  <si>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</si>
  <si>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</si>
  <si>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</si>
  <si>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</si>
  <si>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</si>
  <si>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</si>
  <si>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</si>
  <si>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</si>
  <si>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</si>
  <si>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</si>
  <si>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</si>
  <si>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</si>
  <si>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</si>
  <si>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</si>
  <si>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</si>
  <si>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</si>
  <si>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</si>
  <si>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</si>
  <si>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</si>
  <si>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</si>
  <si>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</si>
  <si>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</si>
  <si>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</si>
  <si>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</si>
  <si>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</si>
  <si>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</si>
  <si>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</si>
  <si>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</si>
  <si>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</si>
  <si>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</si>
  <si>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</si>
  <si>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</si>
  <si>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</si>
  <si>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</si>
  <si>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</si>
  <si>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</si>
  <si>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</si>
  <si>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</si>
  <si>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</si>
  <si>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</si>
  <si>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</si>
  <si>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</si>
  <si>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</si>
  <si>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</si>
  <si>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</si>
  <si>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</si>
  <si>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</si>
  <si>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</si>
  <si>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</si>
  <si>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</si>
  <si>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</si>
  <si>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</si>
  <si>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</si>
  <si>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</si>
  <si>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</si>
  <si>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</si>
  <si>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</si>
  <si>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</si>
  <si>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</si>
  <si>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</si>
  <si>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</si>
  <si>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</si>
  <si>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</si>
  <si>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</si>
  <si>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</si>
  <si>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</si>
  <si>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</si>
  <si>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</si>
  <si>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</si>
  <si>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</si>
  <si>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</si>
  <si>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</si>
  <si>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</si>
  <si>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</si>
  <si>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</si>
  <si>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</si>
  <si>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</si>
  <si>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</si>
  <si>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</si>
  <si>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</si>
  <si>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</si>
  <si>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</si>
  <si>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</si>
  <si>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</si>
  <si>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</si>
  <si>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</si>
  <si>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</si>
  <si>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</si>
  <si>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</si>
  <si>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</si>
  <si>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</si>
  <si>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</si>
  <si>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</si>
  <si>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</si>
  <si>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</si>
  <si>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</si>
  <si>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</si>
  <si>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</si>
  <si>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</si>
  <si>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</si>
  <si>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</si>
  <si>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</si>
  <si>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</si>
  <si>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</si>
  <si>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</si>
  <si>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</si>
  <si>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</si>
  <si>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</si>
  <si>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</si>
  <si>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</si>
  <si>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</si>
  <si>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</si>
  <si>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</si>
  <si>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</si>
  <si>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</si>
  <si>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</si>
  <si>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</si>
  <si>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</si>
  <si>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</si>
  <si>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</si>
  <si>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</si>
  <si>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</si>
  <si>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</si>
  <si>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</si>
  <si>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</si>
  <si>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</si>
  <si>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</si>
  <si>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</si>
  <si>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</si>
  <si>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</si>
  <si>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</si>
  <si>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</si>
  <si>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</si>
  <si>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</si>
  <si>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</si>
  <si>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</si>
  <si>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</si>
  <si>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</si>
  <si>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</si>
  <si>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</si>
  <si>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</si>
  <si>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</si>
  <si>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</si>
  <si>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</si>
  <si>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</si>
  <si>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</si>
  <si>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</si>
  <si>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</si>
  <si>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</si>
  <si>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</si>
  <si>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</si>
  <si>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</si>
  <si>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</si>
  <si>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</si>
  <si>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</si>
  <si>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</si>
  <si>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</si>
  <si>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</si>
  <si>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</si>
  <si>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</si>
  <si>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</si>
  <si>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</si>
  <si>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</si>
  <si>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</si>
  <si>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</si>
  <si>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</si>
  <si>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</si>
  <si>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</si>
  <si>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</si>
  <si>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</si>
  <si>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</si>
  <si>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</si>
  <si>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</si>
  <si>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</si>
  <si>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</si>
  <si>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</si>
  <si>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</si>
  <si>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</si>
  <si>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</si>
  <si>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</si>
  <si>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</si>
  <si>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</si>
  <si>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</si>
  <si>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</si>
  <si>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</si>
  <si>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</si>
  <si>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</si>
  <si>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</si>
  <si>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</si>
  <si>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</si>
  <si>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</si>
  <si>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</si>
  <si>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</si>
  <si>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</si>
  <si>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</si>
  <si>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</si>
  <si>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</si>
  <si>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</si>
  <si>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</si>
  <si>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</si>
  <si>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</si>
  <si>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</si>
  <si>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</si>
  <si>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</si>
  <si>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</si>
  <si>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</si>
  <si>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</si>
  <si>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</si>
  <si>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</si>
  <si>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</si>
  <si>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</si>
  <si>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</si>
  <si>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</si>
  <si>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</si>
  <si>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</si>
  <si>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</si>
  <si>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</si>
  <si>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</si>
  <si>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</si>
  <si>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</si>
  <si>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</si>
  <si>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</si>
  <si>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</si>
  <si>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</si>
  <si>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</si>
  <si>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</si>
  <si>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</si>
  <si>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</si>
  <si>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</si>
  <si>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</si>
  <si>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</si>
  <si>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</si>
  <si>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</si>
  <si>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</si>
  <si>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</si>
  <si>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</si>
  <si>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</si>
  <si>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</si>
  <si>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</si>
  <si>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</si>
  <si>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</si>
  <si>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</si>
  <si>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</si>
  <si>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</si>
  <si>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</si>
  <si>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</si>
  <si>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</si>
  <si>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</si>
  <si>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</si>
  <si>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</si>
  <si>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</si>
  <si>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</si>
  <si>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</si>
  <si>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</si>
  <si>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</si>
  <si>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</si>
  <si>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</si>
  <si>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</si>
  <si>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</si>
  <si>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</si>
  <si>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</si>
  <si>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</si>
  <si>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</si>
  <si>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</si>
  <si>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</si>
  <si>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</si>
  <si>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</si>
  <si>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</si>
  <si>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</si>
  <si>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</si>
  <si>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</si>
  <si>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</si>
  <si>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</si>
  <si>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</si>
  <si>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</si>
  <si>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</si>
  <si>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</si>
  <si>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</si>
  <si>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</si>
  <si>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</si>
  <si>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</si>
  <si>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</si>
  <si>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</si>
  <si>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</si>
  <si>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</si>
  <si>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</si>
  <si>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</si>
  <si>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</si>
  <si>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</si>
  <si>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</si>
  <si>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</si>
  <si>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</si>
  <si>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</si>
  <si>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</si>
  <si>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</si>
  <si>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</si>
  <si>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</si>
  <si>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</si>
  <si>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</si>
  <si>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</si>
  <si>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</si>
  <si>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</si>
  <si>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</si>
  <si>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</si>
  <si>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</si>
  <si>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</si>
  <si>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</si>
  <si>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</si>
  <si>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</si>
  <si>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</si>
  <si>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</si>
  <si>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</si>
  <si>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</si>
  <si>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</si>
  <si>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</si>
  <si>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</si>
  <si>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</si>
  <si>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</si>
  <si>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</si>
  <si>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</si>
  <si>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</si>
  <si>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</si>
  <si>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</si>
  <si>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</si>
  <si>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</si>
  <si>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</si>
  <si>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</si>
  <si>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</si>
  <si>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</si>
  <si>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</si>
  <si>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</si>
  <si>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</si>
  <si>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</si>
  <si>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</si>
  <si>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</si>
  <si>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</si>
  <si>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</si>
  <si>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</si>
  <si>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</si>
  <si>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</si>
  <si>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</si>
  <si>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</si>
  <si>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</si>
  <si>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</si>
  <si>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</si>
  <si>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</si>
  <si>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</si>
  <si>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</si>
  <si>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</si>
  <si>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</si>
  <si>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</si>
  <si>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</si>
  <si>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</si>
  <si>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</si>
  <si>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</si>
  <si>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</si>
  <si>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</si>
  <si>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</si>
  <si>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</si>
  <si>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</si>
  <si>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</si>
  <si>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</si>
  <si>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</si>
  <si>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</si>
  <si>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</si>
  <si>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</si>
  <si>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</si>
  <si>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</si>
  <si>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</si>
  <si>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</si>
  <si>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</si>
  <si>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</si>
  <si>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</si>
  <si>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</si>
  <si>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</si>
  <si>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</si>
  <si>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</si>
  <si>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</si>
  <si>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</si>
  <si>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</si>
  <si>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</si>
  <si>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</si>
  <si>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</si>
  <si>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</si>
  <si>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</si>
  <si>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</si>
  <si>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</si>
  <si>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</si>
  <si>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</si>
  <si>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</si>
  <si>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</si>
  <si>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</si>
  <si>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</si>
  <si>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</si>
  <si>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</si>
  <si>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</si>
  <si>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</si>
  <si>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</si>
  <si>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</si>
  <si>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</si>
  <si>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</si>
  <si>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</si>
  <si>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</si>
  <si>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</si>
  <si>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</si>
  <si>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</si>
  <si>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</si>
  <si>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</si>
  <si>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</si>
  <si>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</si>
  <si>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</si>
  <si>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</si>
  <si>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</si>
  <si>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</si>
  <si>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</si>
  <si>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</si>
  <si>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</si>
  <si>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</si>
  <si>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</si>
  <si>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</si>
  <si>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</si>
  <si>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</si>
  <si>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</si>
  <si>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</si>
  <si>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</si>
  <si>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</si>
  <si>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</si>
  <si>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</si>
  <si>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</si>
  <si>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</si>
  <si>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</si>
  <si>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</si>
  <si>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</si>
  <si>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</si>
  <si>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</si>
  <si>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</si>
  <si>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</si>
  <si>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</si>
  <si>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</si>
  <si>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</si>
  <si>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</si>
  <si>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</si>
  <si>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</si>
  <si>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</si>
  <si>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</si>
  <si>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</si>
  <si>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</si>
  <si>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</si>
  <si>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</si>
  <si>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</si>
  <si>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</si>
  <si>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</si>
  <si>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</si>
  <si>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</si>
  <si>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</si>
  <si>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</si>
  <si>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</si>
  <si>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</si>
  <si>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</si>
  <si>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</si>
  <si>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</si>
  <si>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</si>
  <si>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</si>
  <si>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</si>
  <si>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</si>
  <si>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</si>
  <si>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</si>
  <si>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</si>
  <si>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</si>
  <si>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</si>
  <si>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</si>
  <si>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</si>
  <si>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</si>
  <si>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</si>
  <si>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</si>
  <si>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</si>
  <si>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</si>
  <si>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</si>
  <si>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</si>
  <si>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</si>
  <si>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</si>
  <si>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</si>
  <si>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</si>
  <si>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</si>
  <si>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</si>
  <si>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</si>
  <si>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</si>
  <si>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</si>
  <si>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</si>
  <si>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</si>
  <si>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</si>
  <si>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</si>
  <si>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</si>
  <si>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</si>
  <si>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</si>
  <si>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</si>
  <si>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</si>
  <si>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</si>
  <si>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</si>
  <si>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</si>
  <si>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</si>
  <si>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</si>
  <si>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</si>
  <si>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</si>
  <si>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</si>
  <si>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</si>
  <si>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</si>
  <si>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</si>
  <si>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</si>
  <si>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</si>
  <si>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</si>
  <si>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</si>
  <si>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</si>
  <si>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</si>
  <si>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</si>
  <si>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</si>
  <si>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</si>
  <si>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</si>
  <si>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</si>
  <si>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</si>
  <si>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</si>
  <si>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</si>
  <si>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</si>
  <si>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</si>
  <si>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</si>
  <si>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</si>
  <si>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</si>
  <si>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</si>
  <si>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</si>
  <si>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</si>
  <si>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</si>
  <si>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</si>
  <si>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</si>
  <si>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</si>
  <si>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</si>
  <si>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</si>
  <si>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</si>
  <si>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</si>
  <si>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</si>
  <si>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</si>
  <si>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</si>
  <si>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</si>
  <si>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</si>
  <si>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</si>
  <si>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</si>
  <si>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</si>
  <si>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</si>
  <si>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</si>
  <si>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</si>
  <si>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</si>
  <si>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</si>
  <si>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</si>
  <si>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</si>
  <si>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</si>
  <si>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</si>
  <si>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</si>
  <si>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</si>
  <si>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</si>
  <si>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</si>
  <si>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</si>
  <si>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</si>
  <si>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</si>
  <si>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</si>
  <si>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</si>
  <si>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</si>
  <si>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</si>
  <si>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</si>
  <si>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</si>
  <si>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</si>
  <si>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</si>
  <si>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</si>
  <si>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</si>
  <si>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</si>
  <si>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</si>
  <si>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</si>
  <si>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</si>
  <si>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</si>
  <si>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</si>
  <si>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</si>
  <si>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</si>
  <si>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</si>
  <si>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</si>
  <si>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</si>
  <si>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</si>
  <si>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</si>
  <si>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</si>
  <si>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</si>
  <si>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</si>
  <si>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</si>
  <si>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</si>
  <si>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</si>
  <si>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</si>
  <si>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</si>
  <si>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</si>
  <si>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</si>
  <si>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</si>
  <si>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</si>
  <si>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</si>
  <si>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</si>
  <si>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</si>
  <si>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</si>
  <si>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</si>
  <si>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</si>
  <si>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</si>
  <si>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</si>
  <si>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</si>
  <si>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</si>
  <si>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</si>
  <si>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</si>
  <si>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</si>
  <si>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</si>
  <si>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</si>
  <si>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</si>
  <si>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</si>
  <si>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</si>
  <si>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</si>
  <si>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</si>
  <si>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</si>
  <si>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</si>
  <si>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</si>
  <si>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</si>
  <si>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</si>
  <si>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</si>
  <si>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</si>
  <si>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</si>
  <si>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</si>
  <si>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</si>
  <si>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</si>
  <si>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</si>
  <si>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</si>
  <si>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</si>
  <si>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</si>
  <si>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</si>
  <si>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</si>
  <si>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</si>
  <si>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</si>
  <si>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</si>
  <si>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</si>
  <si>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</si>
  <si>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</si>
  <si>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</si>
  <si>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</si>
  <si>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</si>
  <si>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</si>
  <si>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</si>
  <si>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</si>
  <si>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</si>
  <si>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</si>
  <si>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</si>
  <si>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</si>
  <si>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</si>
  <si>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</si>
  <si>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</si>
  <si>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</si>
  <si>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</si>
  <si>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</si>
  <si>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</si>
  <si>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</si>
  <si>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</si>
  <si>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</si>
  <si>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</si>
  <si>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</si>
  <si>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</si>
  <si>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</si>
  <si>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</si>
  <si>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</si>
  <si>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</si>
  <si>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</si>
  <si>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</si>
  <si>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</si>
  <si>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</si>
  <si>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</si>
  <si>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</si>
  <si>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</si>
  <si>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</si>
  <si>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</si>
  <si>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</si>
  <si>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</si>
  <si>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</si>
  <si>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</si>
  <si>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</si>
  <si>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</si>
  <si>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</si>
  <si>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</si>
  <si>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</si>
  <si>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</si>
  <si>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</si>
  <si>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</si>
  <si>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</si>
  <si>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</si>
  <si>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</si>
  <si>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</si>
  <si>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</si>
  <si>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</si>
  <si>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</si>
  <si>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</si>
  <si>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</si>
  <si>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</si>
  <si>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</si>
  <si>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</si>
  <si>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</si>
  <si>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</si>
  <si>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</si>
  <si>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</si>
  <si>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</si>
  <si>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</si>
  <si>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</si>
  <si>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</si>
  <si>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</si>
  <si>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</si>
  <si>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</si>
  <si>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</si>
  <si>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</si>
  <si>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</si>
  <si>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</si>
  <si>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</si>
  <si>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</si>
  <si>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</si>
  <si>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</si>
  <si>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</si>
  <si>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</si>
  <si>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</si>
  <si>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</si>
  <si>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</si>
  <si>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</si>
  <si>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</si>
  <si>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</si>
  <si>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</si>
  <si>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</si>
  <si>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</si>
  <si>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</si>
  <si>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</si>
  <si>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</si>
  <si>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</si>
  <si>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</si>
  <si>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</si>
  <si>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</si>
  <si>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</si>
  <si>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</si>
  <si>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</si>
  <si>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</si>
  <si>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</si>
  <si>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</si>
  <si>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</si>
  <si>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</si>
  <si>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</si>
  <si>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</si>
  <si>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</si>
  <si>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</si>
  <si>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</si>
  <si>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</si>
  <si>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</si>
  <si>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</si>
  <si>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</si>
  <si>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</si>
  <si>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</si>
  <si>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</si>
  <si>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</si>
  <si>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</si>
  <si>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</si>
  <si>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</si>
  <si>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</si>
  <si>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</si>
  <si>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</si>
  <si>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</si>
  <si>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</si>
  <si>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</si>
  <si>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</si>
  <si>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</si>
  <si>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</si>
  <si>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</si>
  <si>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</si>
  <si>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</si>
  <si>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</si>
  <si>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</si>
  <si>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</si>
  <si>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</si>
  <si>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</si>
  <si>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</si>
  <si>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</si>
  <si>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</si>
  <si>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</si>
  <si>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</si>
  <si>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</si>
  <si>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</si>
  <si>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</si>
  <si>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</si>
  <si>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</si>
  <si>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</si>
  <si>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</si>
  <si>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</si>
  <si>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</si>
  <si>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</si>
  <si>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</si>
  <si>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</si>
  <si>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</si>
  <si>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</si>
  <si>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</si>
  <si>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</si>
  <si>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</si>
  <si>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</si>
  <si>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</si>
  <si>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</si>
  <si>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</si>
  <si>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</si>
  <si>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</si>
  <si>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</si>
  <si>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</si>
  <si>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</si>
  <si>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</si>
  <si>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</si>
  <si>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</si>
  <si>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</si>
  <si>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</si>
  <si>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</si>
  <si>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</si>
  <si>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</si>
  <si>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</si>
  <si>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</si>
  <si>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</si>
  <si>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</si>
  <si>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</si>
  <si>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</si>
  <si>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</si>
  <si>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</si>
  <si>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</si>
  <si>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</si>
  <si>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</si>
  <si>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</si>
  <si>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</si>
  <si>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</si>
  <si>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</si>
  <si>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</si>
  <si>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</si>
  <si>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</si>
  <si>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</si>
  <si>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</si>
  <si>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</si>
  <si>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</si>
  <si>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</si>
  <si>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</si>
  <si>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</si>
  <si>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</si>
  <si>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</si>
  <si>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</si>
  <si>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</si>
  <si>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</si>
  <si>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</si>
  <si>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</si>
  <si>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</si>
  <si>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</si>
  <si>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</si>
  <si>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</si>
  <si>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</si>
  <si>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</si>
  <si>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</si>
  <si>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</si>
  <si>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</si>
  <si>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</si>
  <si>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</si>
  <si>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</si>
  <si>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</si>
  <si>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</si>
  <si>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</si>
  <si>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</si>
  <si>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</si>
  <si>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</si>
  <si>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</si>
  <si>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</si>
  <si>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</si>
  <si>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</si>
  <si>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</si>
  <si>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</si>
  <si>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</si>
  <si>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</si>
  <si>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</si>
  <si>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</si>
  <si>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</si>
  <si>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</si>
  <si>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</si>
  <si>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</si>
  <si>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</si>
  <si>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</si>
  <si>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</si>
  <si>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</si>
  <si>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</si>
  <si>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</si>
  <si>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</si>
  <si>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</si>
  <si>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</si>
  <si>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</si>
  <si>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</si>
  <si>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</si>
  <si>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</si>
  <si>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</si>
  <si>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</si>
  <si>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</si>
  <si>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</si>
  <si>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</si>
  <si>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</si>
  <si>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</si>
  <si>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</si>
  <si>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</si>
  <si>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</si>
  <si>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</si>
  <si>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</si>
  <si>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</si>
  <si>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</si>
  <si>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</si>
  <si>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</si>
  <si>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</si>
  <si>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</si>
  <si>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</si>
  <si>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</si>
  <si>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</si>
  <si>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</si>
  <si>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</si>
  <si>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</si>
  <si>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</si>
  <si>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</si>
  <si>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</si>
  <si>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</si>
  <si>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</si>
  <si>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</si>
  <si>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</si>
  <si>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</si>
  <si>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</si>
  <si>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</si>
  <si>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</si>
  <si>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</si>
  <si>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</si>
  <si>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</si>
  <si>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</si>
  <si>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</si>
  <si>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</si>
  <si>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</si>
  <si>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</si>
  <si>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</si>
  <si>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</si>
  <si>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</si>
  <si>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</si>
  <si>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</si>
  <si>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</si>
  <si>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</si>
  <si>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</si>
  <si>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</si>
  <si>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</si>
  <si>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</si>
  <si>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</si>
  <si>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</si>
  <si>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</si>
  <si>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</si>
  <si>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</si>
  <si>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</si>
  <si>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</si>
  <si>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</si>
  <si>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</si>
  <si>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</si>
  <si>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</si>
  <si>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</si>
  <si>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</si>
  <si>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</si>
  <si>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</si>
  <si>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</si>
  <si>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</si>
  <si>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</si>
  <si>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</si>
  <si>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</si>
  <si>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</si>
  <si>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</si>
  <si>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</si>
  <si>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</si>
  <si>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</si>
  <si>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</si>
  <si>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</si>
  <si>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</si>
  <si>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</si>
  <si>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</si>
  <si>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</si>
  <si>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</si>
  <si>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</si>
  <si>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</si>
  <si>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</si>
  <si>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</si>
  <si>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</si>
  <si>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</si>
  <si>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</si>
  <si>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</si>
  <si>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</si>
  <si>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</si>
  <si>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</si>
  <si>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</si>
  <si>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</si>
  <si>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</si>
  <si>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</si>
  <si>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</si>
  <si>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</si>
  <si>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</si>
  <si>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</si>
  <si>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</si>
  <si>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</si>
  <si>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</si>
  <si>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</si>
  <si>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</si>
  <si>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</si>
  <si>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</si>
  <si>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</si>
  <si>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</si>
  <si>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</si>
  <si>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</si>
  <si>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</si>
  <si>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</si>
  <si>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</si>
  <si>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</si>
  <si>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</si>
  <si>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</si>
  <si>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</si>
  <si>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</si>
  <si>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</si>
  <si>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</si>
  <si>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</si>
  <si>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</si>
  <si>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</si>
  <si>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</si>
  <si>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</si>
  <si>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</si>
  <si>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</si>
  <si>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</si>
  <si>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</si>
  <si>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</si>
  <si>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</si>
  <si>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</si>
  <si>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</si>
  <si>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</si>
  <si>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</si>
  <si>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</si>
  <si>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</si>
  <si>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</si>
  <si>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</si>
  <si>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</si>
  <si>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</si>
  <si>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</si>
  <si>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</si>
  <si>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</si>
  <si>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</si>
  <si>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</si>
  <si>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</si>
  <si>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</si>
  <si>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</si>
  <si>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</si>
  <si>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</si>
  <si>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</si>
  <si>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</si>
  <si>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</si>
  <si>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</si>
  <si>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</si>
  <si>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</si>
  <si>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</si>
  <si>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</si>
  <si>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</si>
  <si>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</si>
  <si>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</si>
  <si>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</si>
  <si>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</si>
  <si>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</si>
  <si>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</si>
  <si>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</si>
  <si>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</si>
  <si>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</si>
  <si>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</si>
  <si>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</si>
  <si>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</si>
  <si>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</si>
  <si>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</si>
  <si>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</si>
  <si>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</si>
  <si>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</si>
  <si>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</si>
  <si>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</si>
  <si>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</si>
  <si>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</si>
  <si>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</si>
  <si>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</si>
  <si>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</si>
  <si>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</si>
  <si>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</si>
  <si>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</si>
  <si>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</si>
  <si>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</si>
  <si>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</si>
  <si>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</si>
  <si>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</si>
  <si>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</si>
  <si>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</si>
  <si>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</si>
  <si>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</si>
  <si>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</si>
  <si>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</si>
  <si>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</si>
  <si>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</si>
  <si>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</si>
  <si>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</si>
  <si>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</si>
  <si>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</si>
  <si>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</si>
  <si>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</si>
  <si>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</si>
  <si>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</si>
  <si>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</si>
  <si>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</si>
  <si>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</si>
  <si>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</si>
  <si>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</si>
  <si>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</si>
  <si>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</si>
  <si>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</si>
  <si>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</si>
  <si>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</si>
  <si>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</si>
  <si>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</si>
  <si>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</si>
  <si>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</si>
  <si>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</si>
  <si>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</si>
  <si>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</si>
  <si>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</si>
  <si>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</si>
  <si>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</si>
  <si>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</si>
  <si>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</si>
  <si>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</si>
  <si>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</si>
  <si>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</si>
  <si>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</si>
  <si>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</si>
  <si>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</si>
  <si>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</si>
  <si>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</si>
  <si>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</si>
  <si>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</si>
  <si>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</si>
  <si>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</si>
  <si>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</si>
  <si>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</si>
  <si>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</si>
  <si>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</si>
  <si>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</si>
  <si>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</si>
  <si>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</si>
  <si>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</si>
  <si>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</si>
  <si>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</si>
  <si>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</si>
  <si>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</si>
  <si>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</si>
  <si>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</si>
  <si>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</si>
  <si>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</si>
  <si>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</si>
  <si>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</si>
  <si>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</si>
  <si>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</si>
  <si>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</si>
  <si>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</si>
  <si>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</si>
  <si>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</si>
  <si>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</si>
  <si>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</si>
  <si>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</si>
  <si>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</si>
  <si>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</si>
  <si>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</si>
  <si>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</si>
  <si>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</si>
  <si>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</si>
  <si>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</si>
  <si>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</si>
  <si>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</si>
  <si>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</si>
  <si>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</si>
  <si>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</si>
  <si>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</si>
  <si>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</si>
  <si>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</si>
  <si>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</si>
  <si>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</si>
  <si>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</si>
  <si>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</si>
  <si>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</si>
  <si>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</si>
  <si>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</si>
  <si>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</si>
  <si>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</si>
  <si>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</si>
  <si>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</si>
  <si>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</si>
  <si>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</si>
  <si>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</si>
  <si>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</si>
  <si>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</si>
  <si>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</si>
  <si>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</si>
  <si>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</si>
  <si>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</si>
  <si>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</si>
  <si>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</si>
  <si>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</si>
  <si>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</si>
  <si>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</si>
  <si>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</si>
  <si>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</si>
  <si>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</si>
  <si>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</si>
  <si>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</si>
  <si>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</si>
  <si>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</si>
  <si>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</si>
  <si>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</si>
  <si>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</si>
  <si>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</si>
  <si>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</si>
  <si>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</si>
  <si>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</si>
  <si>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</si>
  <si>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</si>
  <si>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</si>
  <si>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</si>
  <si>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</si>
  <si>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</si>
  <si>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</si>
  <si>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</si>
  <si>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</si>
  <si>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</si>
  <si>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</si>
  <si>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</si>
  <si>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</si>
  <si>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</si>
  <si>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</si>
  <si>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</si>
  <si>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</si>
  <si>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</si>
  <si>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</si>
  <si>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</si>
  <si>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</si>
  <si>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</si>
  <si>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</si>
  <si>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</si>
  <si>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</si>
  <si>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</si>
  <si>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</si>
  <si>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</si>
  <si>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</si>
  <si>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</si>
  <si>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</si>
  <si>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</si>
  <si>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</si>
  <si>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</si>
  <si>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</si>
  <si>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</si>
  <si>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</si>
  <si>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</si>
  <si>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</si>
  <si>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</si>
  <si>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</si>
  <si>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</si>
  <si>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</si>
  <si>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</si>
  <si>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</si>
  <si>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</si>
  <si>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</si>
  <si>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</si>
  <si>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</si>
  <si>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</si>
  <si>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</si>
  <si>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</si>
  <si>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</si>
  <si>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</si>
  <si>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</si>
  <si>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</si>
  <si>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</si>
  <si>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</si>
  <si>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</si>
  <si>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</si>
  <si>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</si>
  <si>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</si>
  <si>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</si>
  <si>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</si>
  <si>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</si>
  <si>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</si>
  <si>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</si>
  <si>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</si>
  <si>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</si>
  <si>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</si>
  <si>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</si>
  <si>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</si>
  <si>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</si>
  <si>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</si>
  <si>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</si>
  <si>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</si>
  <si>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</si>
  <si>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</si>
  <si>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</si>
  <si>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</si>
  <si>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</si>
  <si>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</si>
  <si>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</si>
  <si>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</si>
  <si>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</si>
  <si>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</si>
  <si>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</si>
  <si>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</si>
  <si>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</si>
  <si>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</si>
  <si>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</si>
  <si>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</si>
  <si>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</si>
  <si>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</si>
  <si>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</si>
  <si>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</si>
  <si>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</si>
  <si>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</si>
  <si>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</si>
  <si>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</si>
  <si>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</si>
  <si>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</si>
  <si>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</si>
  <si>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</si>
  <si>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</si>
  <si>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</si>
  <si>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</si>
  <si>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</si>
  <si>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</si>
  <si>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</si>
  <si>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</si>
  <si>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</si>
  <si>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</si>
  <si>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</si>
  <si>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</si>
  <si>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</si>
  <si>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</si>
  <si>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</si>
  <si>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</si>
  <si>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</si>
  <si>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</si>
  <si>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</si>
  <si>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</si>
  <si>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</si>
  <si>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</si>
  <si>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</si>
  <si>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</si>
  <si>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</si>
  <si>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</si>
  <si>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</si>
  <si>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</si>
  <si>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</si>
  <si>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</si>
  <si>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</si>
  <si>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</si>
  <si>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</si>
  <si>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</si>
  <si>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</si>
  <si>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</si>
  <si>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</si>
  <si>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</si>
  <si>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</si>
  <si>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</si>
  <si>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</si>
  <si>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</si>
  <si>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</si>
  <si>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</si>
  <si>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</si>
  <si>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</si>
  <si>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</si>
  <si>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</si>
  <si>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</si>
  <si>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</si>
  <si>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</si>
  <si>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</si>
  <si>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</si>
  <si>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</si>
  <si>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</si>
  <si>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</si>
  <si>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</si>
  <si>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</si>
  <si>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</si>
  <si>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</si>
  <si>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</si>
  <si>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</si>
  <si>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</si>
  <si>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</si>
  <si>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</si>
  <si>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</si>
  <si>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</si>
  <si>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</si>
  <si>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</si>
  <si>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</si>
  <si>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</si>
  <si>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</si>
  <si>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</si>
  <si>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</si>
  <si>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</si>
  <si>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</si>
  <si>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</si>
  <si>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</si>
  <si>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</si>
  <si>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</si>
  <si>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</si>
  <si>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</si>
  <si>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</si>
  <si>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</si>
  <si>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</si>
  <si>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</si>
  <si>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</si>
  <si>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</si>
  <si>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</si>
  <si>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</si>
  <si>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</si>
  <si>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</si>
  <si>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</si>
  <si>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</si>
  <si>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</si>
  <si>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</si>
  <si>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</si>
  <si>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</si>
  <si>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</si>
  <si>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</si>
  <si>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</si>
  <si>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</si>
  <si>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</si>
  <si>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</si>
  <si>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</si>
  <si>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</si>
  <si>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</si>
  <si>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</si>
  <si>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</si>
  <si>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</si>
  <si>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</si>
  <si>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</si>
  <si>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</si>
  <si>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</si>
  <si>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</si>
  <si>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</si>
  <si>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</si>
  <si>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</si>
  <si>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</si>
  <si>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</si>
  <si>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</si>
  <si>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</si>
  <si>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</si>
  <si>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</si>
  <si>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</si>
  <si>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</si>
  <si>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</si>
  <si>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</si>
  <si>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</si>
  <si>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</si>
  <si>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</si>
  <si>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</si>
  <si>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</si>
  <si>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</si>
  <si>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</si>
  <si>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</si>
  <si>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</si>
  <si>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</si>
  <si>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</si>
  <si>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</si>
  <si>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</si>
  <si>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</si>
  <si>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</si>
  <si>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</si>
  <si>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</si>
  <si>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</si>
  <si>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</si>
  <si>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</si>
  <si>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</si>
  <si>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</si>
  <si>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</si>
  <si>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</si>
  <si>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</si>
  <si>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</si>
  <si>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</si>
  <si>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</si>
  <si>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</si>
  <si>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</si>
  <si>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</si>
  <si>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</si>
  <si>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</si>
  <si>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</si>
  <si>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</si>
  <si>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</si>
  <si>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</si>
  <si>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</si>
  <si>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</si>
  <si>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</si>
  <si>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</si>
  <si>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</si>
  <si>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</si>
  <si>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</si>
  <si>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</si>
  <si>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</si>
  <si>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</si>
  <si>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</si>
  <si>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</si>
  <si>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</si>
  <si>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</si>
  <si>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</si>
  <si>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</si>
  <si>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</si>
  <si>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</si>
  <si>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</si>
  <si>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</si>
  <si>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</si>
  <si>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</si>
  <si>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</si>
  <si>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</si>
  <si>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</si>
  <si>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</si>
  <si>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</si>
  <si>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</si>
  <si>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</si>
  <si>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</si>
  <si>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</si>
  <si>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</si>
  <si>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</si>
  <si>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</si>
  <si>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</si>
  <si>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</si>
  <si>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</si>
  <si>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</si>
  <si>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</si>
  <si>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</si>
  <si>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</si>
  <si>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</si>
  <si>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</si>
  <si>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</si>
  <si>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</si>
  <si>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</si>
  <si>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</si>
  <si>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</si>
  <si>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</si>
  <si>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</si>
  <si>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</si>
  <si>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</si>
  <si>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</si>
  <si>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</si>
  <si>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</si>
  <si>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</si>
  <si>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</si>
  <si>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</si>
  <si>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</si>
  <si>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</si>
  <si>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</si>
  <si>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</si>
  <si>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</si>
  <si>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</si>
  <si>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</si>
  <si>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</si>
  <si>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</si>
  <si>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</si>
  <si>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</si>
  <si>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</si>
  <si>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</si>
  <si>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</si>
  <si>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</si>
  <si>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</si>
  <si>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</si>
  <si>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</si>
  <si>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</si>
  <si>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</si>
  <si>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</si>
  <si>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</si>
  <si>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</si>
  <si>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</si>
  <si>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</si>
  <si>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</si>
  <si>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</si>
  <si>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</si>
  <si>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</si>
  <si>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</si>
  <si>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</si>
  <si>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</si>
  <si>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</si>
  <si>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</si>
  <si>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</si>
  <si>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</si>
  <si>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</si>
  <si>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</si>
  <si>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</si>
  <si>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</si>
  <si>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</si>
  <si>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</si>
  <si>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</si>
  <si>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</si>
  <si>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</si>
  <si>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</si>
  <si>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</si>
  <si>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</si>
  <si>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</si>
  <si>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</si>
  <si>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</si>
  <si>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</si>
  <si>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</si>
  <si>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</si>
  <si>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</si>
  <si>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</si>
  <si>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</si>
  <si>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</si>
  <si>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</si>
  <si>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</si>
  <si>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</si>
  <si>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</si>
  <si>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</si>
  <si>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</si>
  <si>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</si>
  <si>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</si>
  <si>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</si>
  <si>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</si>
  <si>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</si>
  <si>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</si>
  <si>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</si>
  <si>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</si>
  <si>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</si>
  <si>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</si>
  <si>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</si>
  <si>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</si>
  <si>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</si>
  <si>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</si>
  <si>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</si>
  <si>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</si>
  <si>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</si>
  <si>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</si>
  <si>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</si>
  <si>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</si>
  <si>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</si>
  <si>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</si>
  <si>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</si>
  <si>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</si>
  <si>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</si>
  <si>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</si>
  <si>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</si>
  <si>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</si>
  <si>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</si>
  <si>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</si>
  <si>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</si>
  <si>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</si>
  <si>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</si>
  <si>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</si>
  <si>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</si>
  <si>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</si>
  <si>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</si>
  <si>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</si>
  <si>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</si>
  <si>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</si>
  <si>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</si>
  <si>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</si>
  <si>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</si>
  <si>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</si>
  <si>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</si>
  <si>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</si>
  <si>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</si>
  <si>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</si>
  <si>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</si>
  <si>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</si>
  <si>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</si>
  <si>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</si>
  <si>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</si>
  <si>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</si>
  <si>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</si>
  <si>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</si>
  <si>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</si>
  <si>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</si>
  <si>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</si>
  <si>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</si>
  <si>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</si>
  <si>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</si>
  <si>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</si>
  <si>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</si>
  <si>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</si>
  <si>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</si>
  <si>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</si>
  <si>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</si>
  <si>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</si>
  <si>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</si>
  <si>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</si>
  <si>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</si>
  <si>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</si>
  <si>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</si>
  <si>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</si>
  <si>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</si>
  <si>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</si>
  <si>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</si>
  <si>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</si>
  <si>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</si>
  <si>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</si>
  <si>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</si>
  <si>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</si>
  <si>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</si>
  <si>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</si>
  <si>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</si>
  <si>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</si>
  <si>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</si>
  <si>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</si>
  <si>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</si>
  <si>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</si>
  <si>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</si>
  <si>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</si>
  <si>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</si>
  <si>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</si>
  <si>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</si>
  <si>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</si>
  <si>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</si>
  <si>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</si>
  <si>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</si>
  <si>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</si>
  <si>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</si>
  <si>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</si>
  <si>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</si>
  <si>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</si>
  <si>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</si>
  <si>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</si>
  <si>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</si>
  <si>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</si>
  <si>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</si>
  <si>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</si>
  <si>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</si>
  <si>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</si>
  <si>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</si>
  <si>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</si>
  <si>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</si>
  <si>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</si>
  <si>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</si>
  <si>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</si>
  <si>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</si>
  <si>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</si>
  <si>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</si>
  <si>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</si>
  <si>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</si>
  <si>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</si>
  <si>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</si>
  <si>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</si>
  <si>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</si>
  <si>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</si>
  <si>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</si>
  <si>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</si>
  <si>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</si>
  <si>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</si>
  <si>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</si>
  <si>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</si>
  <si>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</si>
  <si>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</si>
  <si>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</si>
  <si>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</si>
  <si>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</si>
  <si>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</si>
  <si>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</si>
  <si>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</si>
  <si>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</si>
  <si>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</si>
  <si>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</si>
  <si>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</si>
  <si>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</si>
  <si>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</si>
  <si>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</si>
  <si>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</si>
  <si>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</si>
  <si>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</si>
  <si>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</si>
  <si>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</si>
  <si>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</si>
  <si>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</si>
  <si>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</si>
  <si>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</si>
  <si>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</si>
  <si>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</si>
  <si>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</si>
  <si>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</si>
  <si>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</si>
  <si>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</si>
  <si>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</si>
  <si>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</si>
  <si>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</si>
  <si>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</si>
  <si>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</si>
  <si>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</si>
  <si>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</si>
  <si>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</si>
  <si>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</si>
  <si>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</si>
  <si>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</si>
  <si>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</si>
  <si>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</si>
  <si>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</si>
  <si>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</si>
  <si>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</si>
  <si>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</si>
  <si>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</si>
  <si>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</si>
  <si>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</si>
  <si>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</si>
  <si>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</si>
  <si>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</si>
  <si>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</si>
  <si>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</si>
  <si>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</si>
  <si>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</si>
  <si>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</si>
  <si>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</si>
  <si>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</si>
  <si>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</si>
  <si>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</si>
  <si>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</si>
  <si>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</si>
  <si>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</si>
  <si>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</si>
  <si>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</si>
  <si>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</si>
  <si>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</si>
  <si>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</si>
  <si>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</si>
  <si>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</si>
  <si>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</si>
  <si>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</si>
  <si>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</si>
  <si>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</si>
  <si>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</si>
  <si>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</si>
  <si>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</si>
  <si>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</si>
  <si>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</si>
  <si>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</si>
  <si>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</si>
  <si>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</si>
  <si>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</si>
  <si>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</si>
  <si>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</si>
  <si>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</si>
  <si>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</si>
  <si>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</si>
  <si>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</si>
  <si>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</si>
  <si>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</si>
  <si>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</si>
  <si>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</si>
  <si>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</si>
  <si>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</si>
  <si>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</si>
  <si>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</si>
  <si>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</si>
  <si>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</si>
  <si>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</si>
  <si>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</si>
  <si>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</si>
  <si>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</si>
  <si>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</si>
  <si>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</si>
  <si>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</si>
  <si>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</si>
  <si>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</si>
  <si>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</si>
  <si>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</si>
  <si>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</si>
  <si>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</si>
  <si>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</si>
  <si>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</si>
  <si>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</si>
  <si>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</si>
  <si>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</si>
  <si>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</si>
  <si>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</si>
  <si>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</si>
  <si>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</si>
  <si>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</si>
  <si>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</si>
  <si>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</si>
  <si>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</si>
  <si>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</si>
  <si>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</si>
  <si>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</si>
  <si>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</si>
  <si>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</si>
  <si>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</si>
  <si>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</si>
  <si>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</si>
  <si>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</si>
  <si>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</si>
  <si>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</si>
  <si>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</si>
  <si>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</si>
  <si>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</si>
  <si>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</si>
  <si>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</si>
  <si>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</si>
  <si>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</si>
  <si>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</si>
  <si>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</si>
  <si>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</si>
  <si>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</si>
  <si>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</si>
  <si>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</si>
  <si>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</si>
  <si>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</si>
  <si>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</si>
  <si>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</si>
  <si>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</si>
  <si>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</si>
  <si>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</si>
  <si>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</si>
  <si>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</si>
  <si>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</si>
  <si>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</si>
  <si>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</si>
  <si>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</si>
  <si>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</si>
  <si>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</si>
  <si>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</si>
  <si>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</si>
  <si>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</si>
  <si>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</si>
  <si>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</si>
  <si>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</si>
  <si>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</si>
  <si>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</si>
  <si>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</si>
  <si>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</si>
  <si>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</si>
  <si>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</si>
  <si>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</si>
  <si>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</si>
  <si>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</si>
  <si>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</si>
  <si>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</si>
  <si>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</si>
  <si>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</si>
  <si>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</si>
  <si>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</si>
  <si>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</si>
  <si>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</si>
  <si>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</si>
  <si>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</si>
  <si>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</si>
  <si>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</si>
  <si>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</si>
  <si>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</si>
  <si>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</si>
  <si>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</si>
  <si>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</si>
  <si>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</si>
  <si>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</si>
  <si>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</si>
  <si>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</si>
  <si>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</si>
  <si>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</si>
  <si>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</si>
  <si>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</si>
  <si>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</si>
  <si>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</si>
  <si>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</si>
  <si>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</si>
  <si>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</si>
  <si>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</si>
  <si>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</si>
  <si>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</si>
  <si>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</si>
  <si>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</si>
  <si>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</si>
  <si>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</si>
  <si>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</si>
  <si>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</si>
  <si>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</si>
  <si>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</si>
  <si>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</si>
  <si>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</si>
  <si>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</si>
  <si>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</si>
  <si>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</si>
  <si>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</si>
  <si>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</si>
  <si>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</si>
  <si>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</si>
  <si>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</si>
  <si>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</si>
  <si>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</si>
  <si>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</si>
  <si>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</si>
  <si>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</si>
  <si>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</si>
  <si>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</si>
  <si>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</si>
  <si>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</si>
  <si>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</si>
  <si>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</si>
  <si>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</si>
  <si>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</si>
  <si>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</si>
  <si>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</si>
  <si>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</si>
  <si>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</si>
  <si>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</si>
  <si>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</si>
  <si>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</si>
  <si>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</si>
  <si>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</si>
  <si>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</si>
  <si>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</si>
  <si>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</si>
  <si>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</si>
  <si>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</si>
  <si>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</si>
  <si>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</si>
  <si>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</si>
  <si>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</si>
  <si>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</si>
  <si>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</si>
  <si>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</si>
  <si>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</si>
  <si>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</si>
  <si>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</si>
  <si>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</si>
  <si>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</si>
  <si>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</si>
  <si>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</si>
  <si>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</si>
  <si>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</si>
  <si>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</si>
  <si>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</si>
  <si>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</si>
  <si>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</si>
  <si>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</si>
  <si>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</si>
  <si>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</si>
  <si>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</si>
  <si>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</si>
  <si>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</si>
  <si>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</si>
  <si>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</si>
  <si>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</si>
  <si>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</si>
  <si>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</si>
  <si>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</si>
  <si>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</si>
  <si>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</si>
  <si>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</si>
  <si>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</si>
  <si>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</si>
  <si>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</si>
  <si>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</si>
  <si>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</si>
  <si>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</si>
  <si>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</si>
  <si>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</si>
  <si>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</si>
  <si>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</si>
  <si>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</si>
  <si>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</si>
  <si>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</si>
  <si>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</si>
  <si>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</si>
  <si>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</si>
  <si>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</si>
  <si>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</si>
  <si>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</si>
  <si>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</si>
  <si>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</si>
  <si>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</si>
  <si>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</si>
  <si>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</si>
  <si>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</si>
  <si>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</si>
  <si>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</si>
  <si>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</si>
  <si>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</si>
  <si>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</si>
  <si>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</si>
  <si>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</si>
  <si>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</si>
  <si>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</si>
  <si>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</si>
  <si>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</si>
  <si>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</si>
  <si>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</si>
  <si>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</si>
  <si>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</si>
  <si>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</si>
  <si>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</si>
  <si>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</si>
  <si>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</si>
  <si>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</si>
  <si>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</si>
  <si>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</si>
  <si>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</si>
  <si>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</si>
  <si>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</si>
  <si>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</si>
  <si>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</si>
  <si>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</si>
  <si>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</si>
  <si>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</si>
  <si>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</si>
  <si>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</si>
  <si>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</si>
  <si>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</si>
  <si>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</si>
  <si>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</si>
  <si>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</si>
  <si>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</si>
  <si>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</si>
  <si>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</si>
  <si>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</si>
  <si>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</si>
  <si>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</si>
  <si>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</si>
  <si>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</si>
  <si>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</si>
  <si>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</si>
  <si>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</si>
  <si>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</si>
  <si>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</si>
  <si>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</si>
  <si>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</si>
  <si>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</si>
  <si>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</si>
  <si>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</si>
  <si>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</si>
  <si>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</si>
  <si>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</si>
  <si>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</si>
  <si>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</si>
  <si>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</si>
  <si>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</si>
  <si>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</si>
  <si>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</si>
  <si>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</si>
  <si>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</si>
  <si>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</si>
  <si>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</si>
  <si>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</si>
  <si>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</si>
  <si>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</si>
  <si>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</si>
  <si>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</si>
  <si>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</si>
  <si>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</si>
  <si>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</si>
  <si>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</si>
  <si>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</si>
  <si>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</si>
  <si>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</si>
  <si>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</si>
  <si>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</si>
  <si>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</si>
  <si>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</si>
  <si>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</si>
  <si>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</si>
  <si>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</si>
  <si>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</si>
  <si>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</si>
  <si>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</si>
  <si>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</si>
  <si>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</si>
  <si>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</si>
  <si>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</si>
  <si>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</si>
  <si>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</si>
  <si>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</si>
  <si>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</si>
  <si>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</si>
  <si>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</si>
  <si>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</si>
  <si>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</si>
  <si>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</si>
  <si>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</si>
  <si>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</si>
  <si>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</si>
  <si>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</si>
  <si>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</si>
  <si>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</si>
  <si>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</si>
  <si>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</si>
  <si>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</si>
  <si>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</si>
  <si>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</si>
  <si>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</si>
  <si>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</si>
  <si>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</si>
  <si>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</si>
  <si>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</si>
  <si>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</si>
  <si>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</si>
  <si>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</si>
  <si>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</si>
  <si>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</si>
  <si>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</si>
  <si>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</si>
  <si>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</si>
  <si>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</si>
  <si>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</si>
  <si>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</si>
  <si>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</si>
  <si>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</si>
  <si>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</si>
  <si>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</si>
  <si>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</si>
  <si>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</si>
  <si>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</si>
  <si>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</si>
  <si>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</si>
  <si>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</si>
  <si>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</si>
  <si>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</si>
  <si>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</si>
  <si>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</si>
  <si>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</si>
  <si>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</si>
  <si>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</si>
  <si>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</si>
  <si>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</si>
  <si>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</si>
  <si>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</si>
  <si>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</si>
  <si>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</si>
  <si>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</si>
  <si>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</si>
  <si>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</si>
  <si>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</si>
  <si>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</si>
  <si>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</si>
  <si>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</si>
  <si>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</si>
  <si>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</si>
  <si>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</si>
  <si>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</si>
  <si>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</si>
  <si>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</si>
  <si>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</si>
  <si>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</si>
  <si>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</si>
  <si>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</si>
  <si>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</si>
  <si>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</si>
  <si>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</si>
  <si>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</si>
  <si>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</si>
  <si>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</si>
  <si>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</si>
  <si>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</si>
  <si>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</si>
  <si>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</si>
  <si>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</si>
  <si>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</si>
  <si>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</si>
  <si>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</si>
  <si>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</si>
  <si>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</si>
  <si>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</si>
  <si>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</si>
  <si>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</si>
  <si>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</si>
  <si>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</si>
  <si>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</si>
  <si>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</si>
  <si>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</si>
  <si>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</si>
  <si>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</si>
  <si>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</si>
  <si>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</si>
  <si>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</si>
  <si>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</si>
  <si>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</si>
  <si>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</si>
  <si>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</si>
  <si>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</si>
  <si>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</si>
  <si>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</si>
  <si>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</si>
  <si>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</si>
  <si>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</si>
  <si>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</si>
  <si>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</si>
  <si>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</si>
  <si>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</si>
  <si>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</si>
  <si>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</si>
  <si>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</si>
  <si>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</si>
  <si>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</si>
  <si>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</si>
  <si>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</si>
  <si>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</si>
  <si>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</si>
  <si>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</si>
  <si>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</si>
  <si>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</si>
  <si>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</si>
  <si>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</si>
  <si>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</si>
  <si>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</si>
  <si>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</si>
  <si>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</si>
  <si>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</si>
  <si>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</si>
  <si>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</si>
  <si>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</si>
  <si>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</si>
  <si>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</si>
  <si>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</si>
  <si>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</si>
  <si>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</si>
  <si>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</si>
  <si>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</si>
  <si>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</si>
  <si>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</si>
  <si>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</si>
  <si>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</si>
  <si>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</si>
  <si>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</si>
  <si>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</si>
  <si>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</si>
  <si>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</si>
  <si>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</si>
  <si>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</si>
  <si>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</si>
  <si>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</si>
  <si>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</si>
  <si>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</si>
  <si>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</si>
  <si>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</si>
  <si>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</si>
  <si>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</si>
  <si>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</si>
  <si>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</si>
  <si>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</si>
  <si>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</si>
  <si>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</si>
  <si>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</si>
  <si>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</si>
  <si>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</si>
  <si>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</si>
  <si>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</si>
  <si>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</si>
  <si>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</si>
  <si>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</si>
  <si>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</si>
  <si>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</si>
  <si>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</si>
  <si>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</si>
  <si>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</si>
  <si>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</si>
  <si>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</si>
  <si>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</si>
  <si>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</si>
  <si>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</si>
  <si>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</si>
  <si>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</si>
  <si>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</si>
  <si>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</si>
  <si>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</si>
  <si>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</si>
  <si>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</si>
  <si>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</si>
  <si>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</si>
  <si>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</si>
  <si>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</si>
  <si>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</si>
  <si>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</si>
  <si>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</si>
  <si>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</si>
  <si>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</si>
  <si>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</si>
  <si>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</si>
  <si>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</si>
  <si>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</si>
  <si>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</si>
  <si>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</si>
  <si>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</si>
  <si>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</si>
  <si>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</si>
  <si>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</si>
  <si>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</si>
  <si>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</si>
  <si>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</si>
  <si>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</si>
  <si>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</si>
  <si>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</si>
  <si>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</si>
  <si>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</si>
  <si>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</si>
  <si>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</si>
  <si>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</si>
  <si>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</si>
  <si>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</si>
  <si>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</si>
  <si>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</si>
  <si>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</si>
  <si>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</si>
  <si>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</si>
  <si>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</si>
  <si>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</si>
  <si>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</si>
  <si>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</si>
  <si>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</si>
  <si>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</si>
  <si>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</si>
  <si>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</si>
  <si>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</si>
  <si>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</si>
  <si>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</si>
  <si>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</si>
  <si>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</si>
  <si>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</si>
  <si>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</si>
  <si>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</si>
  <si>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</si>
  <si>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</si>
  <si>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</si>
  <si>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</si>
  <si>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</si>
  <si>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</si>
  <si>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</si>
  <si>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</si>
  <si>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</si>
  <si>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</si>
  <si>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</si>
  <si>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</si>
  <si>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</si>
  <si>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</si>
  <si>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</si>
  <si>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</si>
  <si>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</si>
  <si>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</si>
  <si>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</si>
  <si>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</si>
  <si>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</si>
  <si>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</si>
  <si>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</si>
  <si>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</si>
  <si>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</si>
  <si>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</si>
  <si>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</si>
  <si>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</si>
  <si>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</si>
  <si>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</si>
  <si>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</si>
  <si>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</si>
  <si>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</si>
  <si>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</si>
  <si>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</si>
  <si>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</si>
  <si>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</si>
  <si>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</si>
  <si>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</si>
  <si>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</si>
  <si>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</si>
  <si>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</si>
  <si>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</si>
  <si>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</si>
  <si>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</si>
  <si>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</si>
  <si>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</si>
  <si>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</si>
  <si>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</si>
  <si>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</si>
  <si>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</si>
  <si>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</si>
  <si>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</si>
  <si>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</si>
  <si>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</si>
  <si>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</si>
  <si>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</si>
  <si>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</si>
  <si>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</si>
  <si>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</si>
  <si>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</si>
  <si>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</si>
  <si>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</si>
  <si>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</si>
  <si>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</si>
  <si>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</si>
  <si>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</si>
  <si>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</si>
  <si>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</si>
  <si>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</si>
  <si>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</si>
  <si>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</si>
  <si>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</si>
  <si>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</si>
  <si>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</si>
  <si>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</si>
  <si>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</si>
  <si>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</si>
  <si>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</si>
  <si>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</si>
  <si>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</si>
  <si>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</si>
  <si>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</si>
  <si>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</si>
  <si>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</si>
  <si>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</si>
  <si>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</si>
  <si>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</si>
  <si>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</si>
  <si>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</si>
  <si>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</si>
  <si>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</si>
  <si>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</si>
  <si>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</si>
  <si>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</si>
  <si>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</si>
  <si>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</si>
  <si>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</si>
  <si>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</si>
  <si>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</si>
  <si>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</si>
  <si>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</si>
  <si>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</si>
  <si>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</si>
  <si>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</si>
  <si>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</si>
  <si>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</si>
  <si>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</si>
  <si>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</si>
  <si>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</si>
  <si>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</si>
  <si>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</si>
  <si>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</si>
  <si>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</si>
  <si>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</si>
  <si>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</si>
  <si>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</si>
  <si>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</si>
  <si>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</si>
  <si>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</si>
  <si>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</si>
  <si>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</si>
  <si>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</si>
  <si>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</si>
  <si>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</si>
  <si>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</si>
  <si>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</si>
  <si>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</si>
  <si>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</si>
  <si>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</si>
  <si>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</si>
  <si>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</si>
  <si>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</si>
  <si>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</si>
  <si>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</si>
  <si>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</si>
  <si>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</si>
  <si>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</si>
  <si>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</si>
  <si>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</si>
  <si>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</si>
  <si>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</si>
  <si>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</si>
  <si>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</si>
  <si>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</si>
  <si>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</si>
  <si>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</si>
  <si>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</si>
  <si>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</si>
  <si>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</si>
  <si>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</si>
  <si>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</si>
  <si>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</si>
  <si>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</si>
  <si>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</si>
  <si>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</si>
  <si>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</si>
  <si>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</si>
  <si>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</si>
  <si>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</si>
  <si>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</si>
  <si>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</si>
  <si>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</si>
  <si>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</si>
  <si>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</si>
  <si>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</si>
  <si>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</si>
  <si>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</si>
  <si>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</si>
  <si>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</si>
  <si>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</si>
  <si>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</si>
  <si>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</si>
  <si>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</si>
  <si>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</si>
  <si>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</si>
  <si>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</si>
  <si>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</si>
  <si>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</si>
  <si>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</si>
  <si>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</si>
  <si>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</si>
  <si>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</si>
  <si>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</si>
  <si>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</si>
  <si>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</si>
  <si>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</si>
  <si>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</si>
  <si>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</si>
  <si>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</si>
  <si>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</si>
  <si>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</si>
  <si>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</si>
  <si>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</si>
  <si>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</si>
  <si>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</si>
  <si>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</si>
  <si>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</si>
  <si>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</si>
  <si>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</si>
  <si>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</si>
  <si>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</si>
  <si>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</si>
  <si>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</si>
  <si>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</si>
  <si>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</si>
  <si>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</si>
  <si>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</si>
  <si>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</si>
  <si>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</si>
  <si>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</si>
  <si>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</si>
  <si>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</si>
  <si>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</si>
  <si>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</si>
  <si>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</si>
  <si>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</si>
  <si>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</si>
  <si>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</si>
  <si>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</si>
  <si>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</si>
  <si>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</si>
  <si>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</si>
  <si>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</si>
  <si>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</si>
  <si>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</si>
  <si>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</si>
  <si>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</si>
  <si>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</si>
  <si>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</si>
  <si>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</si>
  <si>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</si>
  <si>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</si>
  <si>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</si>
  <si>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</si>
  <si>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</si>
  <si>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</si>
  <si>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</si>
  <si>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</si>
  <si>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</si>
  <si>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</si>
  <si>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</si>
  <si>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</si>
  <si>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</si>
  <si>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</si>
  <si>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</si>
  <si>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</si>
  <si>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</si>
  <si>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</si>
  <si>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</si>
  <si>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</si>
  <si>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</si>
  <si>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</si>
  <si>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</si>
  <si>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</si>
  <si>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</si>
  <si>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</si>
  <si>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</si>
  <si>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</si>
  <si>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</si>
  <si>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</si>
  <si>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</si>
  <si>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</si>
  <si>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</si>
  <si>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</si>
  <si>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</si>
  <si>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</si>
  <si>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</si>
  <si>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</si>
  <si>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</si>
  <si>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</si>
  <si>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</si>
  <si>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</si>
  <si>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</si>
  <si>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</si>
  <si>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</si>
  <si>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</si>
  <si>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</si>
  <si>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</si>
  <si>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</si>
  <si>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</si>
  <si>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</si>
  <si>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</si>
  <si>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</si>
  <si>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</si>
  <si>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</si>
  <si>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</si>
  <si>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</si>
  <si>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</si>
  <si>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</si>
  <si>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</si>
  <si>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</si>
  <si>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</si>
  <si>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</si>
  <si>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</si>
  <si>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</si>
  <si>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</si>
  <si>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</si>
  <si>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</si>
  <si>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</si>
  <si>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</si>
  <si>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</si>
  <si>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</si>
  <si>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</si>
  <si>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</si>
  <si>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</si>
  <si>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</si>
  <si>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</si>
  <si>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</si>
  <si>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</si>
  <si>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</si>
  <si>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</si>
  <si>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</si>
  <si>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</si>
  <si>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</si>
  <si>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</si>
  <si>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</si>
  <si>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</si>
  <si>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</si>
  <si>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</si>
  <si>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</si>
  <si>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</si>
  <si>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</si>
  <si>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</si>
  <si>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</si>
  <si>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</si>
  <si>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</si>
  <si>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</si>
  <si>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</si>
  <si>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</si>
  <si>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</si>
  <si>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</si>
  <si>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</si>
  <si>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</si>
  <si>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</si>
  <si>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</si>
  <si>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</si>
  <si>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</si>
  <si>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</si>
  <si>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</si>
  <si>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</si>
  <si>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</si>
  <si>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</si>
  <si>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</si>
  <si>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</si>
  <si>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</si>
  <si>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</si>
  <si>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</si>
  <si>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</si>
  <si>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</si>
  <si>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</si>
  <si>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</si>
  <si>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</si>
  <si>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</si>
  <si>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</si>
  <si>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</si>
  <si>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</si>
  <si>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</si>
  <si>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</si>
  <si>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</si>
  <si>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</si>
  <si>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</si>
  <si>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</si>
  <si>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</si>
  <si>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</si>
  <si>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</si>
  <si>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</si>
  <si>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</si>
  <si>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</si>
  <si>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</si>
  <si>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</si>
  <si>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</si>
  <si>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</si>
  <si>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</si>
  <si>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</si>
  <si>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</si>
  <si>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</si>
  <si>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</si>
  <si>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</si>
  <si>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</si>
  <si>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</si>
  <si>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</si>
  <si>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</si>
  <si>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</si>
  <si>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</si>
  <si>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</si>
  <si>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</si>
  <si>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</si>
  <si>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</si>
  <si>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</si>
  <si>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</si>
  <si>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</si>
  <si>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</si>
  <si>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</si>
  <si>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</si>
  <si>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</si>
  <si>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</si>
  <si>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</si>
  <si>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</si>
  <si>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</si>
  <si>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</si>
  <si>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</si>
  <si>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</si>
  <si>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</si>
  <si>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</si>
  <si>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</si>
  <si>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</si>
  <si>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</si>
  <si>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</si>
  <si>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</si>
  <si>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</si>
  <si>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</si>
  <si>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</si>
  <si>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</si>
  <si>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</si>
  <si>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</si>
  <si>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</si>
  <si>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</si>
  <si>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</si>
  <si>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</si>
  <si>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</si>
  <si>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</si>
  <si>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</si>
  <si>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</si>
  <si>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</si>
  <si>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</si>
  <si>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</si>
  <si>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</si>
  <si>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</si>
  <si>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</si>
  <si>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</si>
  <si>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</si>
  <si>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</si>
  <si>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</si>
  <si>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</si>
  <si>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</si>
  <si>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</si>
  <si>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</si>
  <si>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</si>
  <si>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</si>
  <si>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</si>
  <si>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</si>
  <si>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</si>
  <si>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</si>
  <si>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</si>
  <si>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</si>
  <si>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</si>
  <si>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</si>
  <si>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</si>
  <si>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</si>
  <si>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</si>
  <si>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</si>
  <si>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</si>
  <si>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</si>
  <si>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</si>
  <si>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</si>
  <si>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</si>
  <si>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</si>
  <si>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</si>
  <si>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</si>
  <si>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</si>
  <si>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</si>
  <si>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</si>
  <si>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</si>
  <si>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</si>
  <si>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</si>
  <si>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</si>
  <si>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</si>
  <si>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</si>
  <si>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</si>
  <si>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</si>
  <si>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</si>
  <si>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</si>
  <si>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</si>
  <si>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</si>
  <si>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</si>
  <si>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</si>
  <si>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</si>
  <si>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</si>
  <si>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</si>
  <si>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</si>
  <si>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</si>
  <si>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</si>
  <si>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</si>
  <si>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</si>
  <si>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</si>
  <si>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</si>
  <si>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</si>
  <si>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</si>
  <si>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</si>
  <si>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</si>
  <si>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</si>
  <si>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</si>
  <si>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</si>
  <si>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</si>
  <si>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</si>
  <si>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</si>
  <si>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</si>
  <si>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</si>
  <si>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</si>
  <si>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</si>
  <si>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</si>
  <si>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</si>
  <si>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</si>
  <si>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</si>
  <si>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</si>
  <si>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</si>
  <si>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</si>
  <si>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</si>
  <si>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</si>
  <si>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</si>
  <si>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</si>
  <si>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</si>
  <si>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</si>
  <si>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</si>
  <si>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</si>
  <si>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</si>
  <si>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</si>
  <si>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</si>
  <si>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</si>
  <si>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</si>
  <si>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</si>
  <si>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</si>
  <si>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</si>
  <si>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</si>
  <si>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</si>
  <si>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</si>
  <si>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</si>
  <si>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</si>
  <si>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</si>
  <si>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</si>
  <si>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</si>
  <si>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</si>
  <si>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</si>
  <si>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</si>
  <si>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</si>
  <si>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</si>
  <si>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</si>
  <si>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</si>
  <si>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</si>
  <si>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</si>
  <si>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</si>
  <si>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</si>
  <si>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</si>
  <si>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</si>
  <si>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</si>
  <si>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</si>
  <si>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</si>
  <si>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</si>
  <si>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</si>
  <si>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</si>
  <si>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</si>
  <si>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</si>
  <si>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</si>
  <si>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</si>
  <si>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</si>
  <si>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</si>
  <si>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</si>
  <si>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</si>
  <si>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</si>
  <si>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</si>
  <si>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</si>
  <si>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</si>
  <si>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</si>
  <si>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</si>
  <si>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</si>
  <si>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</si>
  <si>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</si>
  <si>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</si>
  <si>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</si>
  <si>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</si>
  <si>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</si>
  <si>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</si>
  <si>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</si>
  <si>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</si>
  <si>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</si>
  <si>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</si>
  <si>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</si>
  <si>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</si>
  <si>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</si>
  <si>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</si>
  <si>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</si>
  <si>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</si>
  <si>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</si>
  <si>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</si>
  <si>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</si>
  <si>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</si>
  <si>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</si>
  <si>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</si>
  <si>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</si>
  <si>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</si>
  <si>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</si>
  <si>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</si>
  <si>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</si>
  <si>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</si>
  <si>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</si>
  <si>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</si>
  <si>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</si>
  <si>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</si>
  <si>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</si>
  <si>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</si>
  <si>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</si>
  <si>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</si>
  <si>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</si>
  <si>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</si>
  <si>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</si>
  <si>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</si>
  <si>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</si>
  <si>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</si>
  <si>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</si>
  <si>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</si>
  <si>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</si>
  <si>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</si>
  <si>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</si>
  <si>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</si>
  <si>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</si>
  <si>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</si>
  <si>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</si>
  <si>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</si>
  <si>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</si>
  <si>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</si>
  <si>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</si>
  <si>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</si>
  <si>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</si>
  <si>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</si>
  <si>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</si>
  <si>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</si>
  <si>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</si>
  <si>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</si>
  <si>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</si>
  <si>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</si>
  <si>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</si>
  <si>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</si>
  <si>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</si>
  <si>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</si>
  <si>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</si>
  <si>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</si>
  <si>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</si>
  <si>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</si>
  <si>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</si>
  <si>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</si>
  <si>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</si>
  <si>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</si>
  <si>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</si>
  <si>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</si>
  <si>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</si>
  <si>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</si>
  <si>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</si>
  <si>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</si>
  <si>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</si>
  <si>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</si>
  <si>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</si>
  <si>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</si>
  <si>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</si>
  <si>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</si>
  <si>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</si>
  <si>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</si>
  <si>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</si>
  <si>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</si>
  <si>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</si>
  <si>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</si>
  <si>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</si>
  <si>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</si>
  <si>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</si>
  <si>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</si>
  <si>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</si>
  <si>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</si>
  <si>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</si>
  <si>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</si>
  <si>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</si>
  <si>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</si>
  <si>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</si>
  <si>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</si>
  <si>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</si>
  <si>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</si>
  <si>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</si>
  <si>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</si>
  <si>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</si>
  <si>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</si>
  <si>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</si>
  <si>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</si>
  <si>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</si>
  <si>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</si>
  <si>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</si>
  <si>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</si>
  <si>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</si>
  <si>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</si>
  <si>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</si>
  <si>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</si>
  <si>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</si>
  <si>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</si>
  <si>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</si>
  <si>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</si>
  <si>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</si>
  <si>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</si>
  <si>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</si>
  <si>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</si>
  <si>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</si>
  <si>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</si>
  <si>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</si>
  <si>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</si>
  <si>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</si>
  <si>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</si>
  <si>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</si>
  <si>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</si>
  <si>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</si>
  <si>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</si>
  <si>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</si>
  <si>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</si>
  <si>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</si>
  <si>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</si>
  <si>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</si>
  <si>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</si>
  <si>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</si>
  <si>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</si>
  <si>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</si>
  <si>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</si>
  <si>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</si>
  <si>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</si>
  <si>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</si>
  <si>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</si>
  <si>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</si>
  <si>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</si>
  <si>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</si>
  <si>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</si>
  <si>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</si>
  <si>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</si>
  <si>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</si>
  <si>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</si>
  <si>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</si>
  <si>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</si>
  <si>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</si>
  <si>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</si>
  <si>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</si>
  <si>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</si>
  <si>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</si>
  <si>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</si>
  <si>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</si>
  <si>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</si>
  <si>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</si>
  <si>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</si>
  <si>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</si>
  <si>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</si>
  <si>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</si>
  <si>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</si>
  <si>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</si>
  <si>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</si>
  <si>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</si>
  <si>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</si>
  <si>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</si>
  <si>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</si>
  <si>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</si>
  <si>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</si>
  <si>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</si>
  <si>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</si>
  <si>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</si>
  <si>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</si>
  <si>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</si>
  <si>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</si>
  <si>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</si>
  <si>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</si>
  <si>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</si>
  <si>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</si>
  <si>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</si>
  <si>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</si>
  <si>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</si>
  <si>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</si>
  <si>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</si>
  <si>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</si>
  <si>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</si>
  <si>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</si>
  <si>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</si>
  <si>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</si>
  <si>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</si>
  <si>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</si>
  <si>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</si>
  <si>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</si>
  <si>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</si>
  <si>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</si>
  <si>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</si>
  <si>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</si>
  <si>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</si>
  <si>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</si>
  <si>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</si>
  <si>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</si>
  <si>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</si>
  <si>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</si>
  <si>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</si>
  <si>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</si>
  <si>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</si>
  <si>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</si>
  <si>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</si>
  <si>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</si>
  <si>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</si>
  <si>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</si>
  <si>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</si>
  <si>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</si>
  <si>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</si>
  <si>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</si>
  <si>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</si>
  <si>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</si>
  <si>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</si>
  <si>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</si>
  <si>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</si>
  <si>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</si>
  <si>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</si>
  <si>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</si>
  <si>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</si>
  <si>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</si>
  <si>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</si>
  <si>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</si>
  <si>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</si>
  <si>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</si>
  <si>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</si>
  <si>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</si>
  <si>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</si>
  <si>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</si>
  <si>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</si>
  <si>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</si>
  <si>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</si>
  <si>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</si>
  <si>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</si>
  <si>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</si>
  <si>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</si>
  <si>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</si>
  <si>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</si>
  <si>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</si>
  <si>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</si>
  <si>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</si>
  <si>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</si>
  <si>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</si>
  <si>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</si>
  <si>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</si>
  <si>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</si>
  <si>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</si>
  <si>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</si>
  <si>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</si>
  <si>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</si>
  <si>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</si>
  <si>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</si>
  <si>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</si>
  <si>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</si>
  <si>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</si>
  <si>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</si>
  <si>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</si>
  <si>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</si>
  <si>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</si>
  <si>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</si>
  <si>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</si>
  <si>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</si>
  <si>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</si>
  <si>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</si>
  <si>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</si>
  <si>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</si>
  <si>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</si>
  <si>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</si>
  <si>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</si>
  <si>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</si>
  <si>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</si>
  <si>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</si>
  <si>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</si>
  <si>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</si>
  <si>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</si>
  <si>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</si>
  <si>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</si>
  <si>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</si>
  <si>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</si>
  <si>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</si>
  <si>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</si>
  <si>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</si>
  <si>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</si>
  <si>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</si>
  <si>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</si>
  <si>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</si>
  <si>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</si>
  <si>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</si>
  <si>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</si>
  <si>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</si>
  <si>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</si>
  <si>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</si>
  <si>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</si>
  <si>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</si>
  <si>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</si>
  <si>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</si>
  <si>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</si>
  <si>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</si>
  <si>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</si>
  <si>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</si>
  <si>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</si>
  <si>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</si>
  <si>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</si>
  <si>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</si>
  <si>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</si>
  <si>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</si>
  <si>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</si>
  <si>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</si>
  <si>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</si>
  <si>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</si>
  <si>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</si>
  <si>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</si>
  <si>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</si>
  <si>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</si>
  <si>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</si>
  <si>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</si>
  <si>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</si>
  <si>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</si>
  <si>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</si>
  <si>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</si>
  <si>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</si>
  <si>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</si>
  <si>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</si>
  <si>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</si>
  <si>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</si>
  <si>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</si>
  <si>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</si>
  <si>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</si>
  <si>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</si>
  <si>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</si>
  <si>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</si>
  <si>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</si>
  <si>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</si>
  <si>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</si>
  <si>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</si>
  <si>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</si>
  <si>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</si>
  <si>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</si>
  <si>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</si>
  <si>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</si>
  <si>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</si>
  <si>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</si>
  <si>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</si>
  <si>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</si>
  <si>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</si>
  <si>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</si>
  <si>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</si>
  <si>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</si>
  <si>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</si>
  <si>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</si>
  <si>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</si>
  <si>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</si>
  <si>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</si>
  <si>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</si>
  <si>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</si>
  <si>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</si>
  <si>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</si>
  <si>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</si>
  <si>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</si>
  <si>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</si>
  <si>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</si>
  <si>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</si>
  <si>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</si>
  <si>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</si>
  <si>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</si>
  <si>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</si>
  <si>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</si>
  <si>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</si>
  <si>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</si>
  <si>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</si>
  <si>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</si>
  <si>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</si>
  <si>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</si>
  <si>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</si>
  <si>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</si>
  <si>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</si>
  <si>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</si>
  <si>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</si>
  <si>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</si>
  <si>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</si>
  <si>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</si>
  <si>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</si>
  <si>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</si>
  <si>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</si>
  <si>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</si>
  <si>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</si>
  <si>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</si>
  <si>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</si>
  <si>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</si>
  <si>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</si>
  <si>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</si>
  <si>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</si>
  <si>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</si>
  <si>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</si>
  <si>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</si>
  <si>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</si>
  <si>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</si>
  <si>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</si>
  <si>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</si>
  <si>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</si>
  <si>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</si>
  <si>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</si>
  <si>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</si>
  <si>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</si>
  <si>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</si>
  <si>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</si>
  <si>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</si>
  <si>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</si>
  <si>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</si>
  <si>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</si>
  <si>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</si>
  <si>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</si>
  <si>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</si>
  <si>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</si>
  <si>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</si>
  <si>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</si>
  <si>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</si>
  <si>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</si>
  <si>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</si>
  <si>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</si>
  <si>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</si>
  <si>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</si>
  <si>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</si>
  <si>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</si>
  <si>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</si>
  <si>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</si>
  <si>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</si>
  <si>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</si>
  <si>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</si>
  <si>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</si>
  <si>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</si>
  <si>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</si>
  <si>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</si>
  <si>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</si>
  <si>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</si>
  <si>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</si>
  <si>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</si>
  <si>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</si>
  <si>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</si>
  <si>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</si>
  <si>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</si>
  <si>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</si>
  <si>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</si>
  <si>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</si>
  <si>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</si>
  <si>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</si>
  <si>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</si>
  <si>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</si>
  <si>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</si>
  <si>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</si>
  <si>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</si>
  <si>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</si>
  <si>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</si>
  <si>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</si>
  <si>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</si>
  <si>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</si>
  <si>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</si>
  <si>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</si>
  <si>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</si>
  <si>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</si>
  <si>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</si>
  <si>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</si>
  <si>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</si>
  <si>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</si>
  <si>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</si>
  <si>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</si>
  <si>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</si>
  <si>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</si>
  <si>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</si>
  <si>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</si>
  <si>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</si>
  <si>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</si>
  <si>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</si>
  <si>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</si>
  <si>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</si>
  <si>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</si>
  <si>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</si>
  <si>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</si>
  <si>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</si>
  <si>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</si>
  <si>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</si>
  <si>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</si>
  <si>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</si>
  <si>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</si>
  <si>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</si>
  <si>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</si>
  <si>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</si>
  <si>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</si>
  <si>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</si>
  <si>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</si>
  <si>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</si>
  <si>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</si>
  <si>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</si>
  <si>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</si>
  <si>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</si>
  <si>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</si>
  <si>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</si>
  <si>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</si>
  <si>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</si>
  <si>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</si>
  <si>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</si>
  <si>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</si>
  <si>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</si>
  <si>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</si>
  <si>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</si>
  <si>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</si>
  <si>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</si>
  <si>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</si>
  <si>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</si>
  <si>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</si>
  <si>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</si>
  <si>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</si>
  <si>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</si>
  <si>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</si>
  <si>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</si>
  <si>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</si>
  <si>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</si>
  <si>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</si>
  <si>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</si>
  <si>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</si>
  <si>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</si>
  <si>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</si>
  <si>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</si>
  <si>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</si>
  <si>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</si>
  <si>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</si>
  <si>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</si>
  <si>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</si>
  <si>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</si>
  <si>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</si>
  <si>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</si>
  <si>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</si>
  <si>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</si>
  <si>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</si>
  <si>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</si>
  <si>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</si>
  <si>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</si>
  <si>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</si>
  <si>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</si>
  <si>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</si>
  <si>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</si>
  <si>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</si>
  <si>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</si>
  <si>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</si>
  <si>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</si>
  <si>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</si>
  <si>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</si>
  <si>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</si>
  <si>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</si>
  <si>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</si>
  <si>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</si>
  <si>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</si>
  <si>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</si>
  <si>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</si>
  <si>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</si>
  <si>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</si>
  <si>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</si>
  <si>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</si>
  <si>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</si>
  <si>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</si>
  <si>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</si>
  <si>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</si>
  <si>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</si>
  <si>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</si>
  <si>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</si>
  <si>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</si>
  <si>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</si>
  <si>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</si>
  <si>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</si>
  <si>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</si>
  <si>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</si>
  <si>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</si>
  <si>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</si>
  <si>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</si>
  <si>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</si>
  <si>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</si>
  <si>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</si>
  <si>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</si>
  <si>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</si>
  <si>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</si>
  <si>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</si>
  <si>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</si>
  <si>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</si>
  <si>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</si>
  <si>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</si>
  <si>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</si>
  <si>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</si>
  <si>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</si>
  <si>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</si>
  <si>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</si>
  <si>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</si>
  <si>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</si>
  <si>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</si>
  <si>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</si>
  <si>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</si>
  <si>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</si>
  <si>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</si>
  <si>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</si>
  <si>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</si>
  <si>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</si>
  <si>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</si>
  <si>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</si>
  <si>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</si>
  <si>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</si>
  <si>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</si>
  <si>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</si>
  <si>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</si>
  <si>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</si>
  <si>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</si>
  <si>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</si>
  <si>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</si>
  <si>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</si>
  <si>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</si>
  <si>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</si>
  <si>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</si>
  <si>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</si>
  <si>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</si>
  <si>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</si>
  <si>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</si>
  <si>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</si>
  <si>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</si>
  <si>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</si>
  <si>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</si>
  <si>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</si>
  <si>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</si>
  <si>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</si>
  <si>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</si>
  <si>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</si>
  <si>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</si>
  <si>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</si>
  <si>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</si>
  <si>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</si>
  <si>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</si>
  <si>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</si>
  <si>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</si>
  <si>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</si>
  <si>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</si>
  <si>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</si>
  <si>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</si>
  <si>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</si>
  <si>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</si>
  <si>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</si>
  <si>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</si>
  <si>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</si>
  <si>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</si>
  <si>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</si>
  <si>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</si>
  <si>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</si>
  <si>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</si>
  <si>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</si>
  <si>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</si>
  <si>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</si>
  <si>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</si>
  <si>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</si>
  <si>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</si>
  <si>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</si>
  <si>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</si>
  <si>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</si>
  <si>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</si>
  <si>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</si>
  <si>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</si>
  <si>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</si>
  <si>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</si>
  <si>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</si>
  <si>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</si>
  <si>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</si>
  <si>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</si>
  <si>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</si>
  <si>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</si>
  <si>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</si>
  <si>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</si>
  <si>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</si>
  <si>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</si>
  <si>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</si>
  <si>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</si>
  <si>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</si>
  <si>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</si>
  <si>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</si>
  <si>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</si>
  <si>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</si>
  <si>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</si>
  <si>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</si>
  <si>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</si>
  <si>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</si>
  <si>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</si>
  <si>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</si>
  <si>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</si>
  <si>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</si>
  <si>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</si>
  <si>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</si>
  <si>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</si>
  <si>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</si>
  <si>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</si>
  <si>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</si>
  <si>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</si>
  <si>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</si>
  <si>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</si>
  <si>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</si>
  <si>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</si>
  <si>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</si>
  <si>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</si>
  <si>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</si>
  <si>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</si>
  <si>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</si>
  <si>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</si>
  <si>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</si>
  <si>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</si>
  <si>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</si>
  <si>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</si>
  <si>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</si>
  <si>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</si>
  <si>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</si>
  <si>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</si>
  <si>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</si>
  <si>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</si>
  <si>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</si>
  <si>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</si>
  <si>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</si>
  <si>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</si>
  <si>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</si>
  <si>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</si>
  <si>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</si>
  <si>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</si>
  <si>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</si>
  <si>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</si>
  <si>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</si>
  <si>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</si>
  <si>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</si>
  <si>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</si>
  <si>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</si>
  <si>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</si>
  <si>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</si>
  <si>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</si>
  <si>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</si>
  <si>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</si>
  <si>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</si>
  <si>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</si>
  <si>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</si>
  <si>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</si>
  <si>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</si>
  <si>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</si>
  <si>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</si>
  <si>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</si>
  <si>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</si>
  <si>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</si>
  <si>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</si>
  <si>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</si>
  <si>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</si>
  <si>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</si>
  <si>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</si>
  <si>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</si>
  <si>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</si>
  <si>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</si>
  <si>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</si>
  <si>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</si>
  <si>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</si>
  <si>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</si>
  <si>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</si>
  <si>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</si>
  <si>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</si>
  <si>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</si>
  <si>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</si>
  <si>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</si>
  <si>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</si>
  <si>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</si>
  <si>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</si>
  <si>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</si>
  <si>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</si>
  <si>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</si>
  <si>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</si>
  <si>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</si>
  <si>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</si>
  <si>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</si>
  <si>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</si>
  <si>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</si>
  <si>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</si>
  <si>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</si>
  <si>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</si>
  <si>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</si>
  <si>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</si>
  <si>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</si>
  <si>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</si>
  <si>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</si>
  <si>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</si>
  <si>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</si>
  <si>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</si>
  <si>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</si>
  <si>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</si>
  <si>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</si>
  <si>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</si>
  <si>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</si>
  <si>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</si>
  <si>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</si>
  <si>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</si>
  <si>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</si>
  <si>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</si>
  <si>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</si>
  <si>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</si>
  <si>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</si>
  <si>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</si>
  <si>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</si>
  <si>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</si>
  <si>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</si>
  <si>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</si>
  <si>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</si>
  <si>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</si>
  <si>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</si>
  <si>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</si>
  <si>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</si>
  <si>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</si>
  <si>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</si>
  <si>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</si>
  <si>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</si>
  <si>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</si>
  <si>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</si>
  <si>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</si>
  <si>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</si>
  <si>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</si>
  <si>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</si>
  <si>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</si>
  <si>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</si>
  <si>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</si>
  <si>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</si>
  <si>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</si>
  <si>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</si>
  <si>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</si>
  <si>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</si>
  <si>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</si>
  <si>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</si>
  <si>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</si>
  <si>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</si>
  <si>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</si>
  <si>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</si>
  <si>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</si>
  <si>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</si>
  <si>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</si>
  <si>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</si>
  <si>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</si>
  <si>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</si>
  <si>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</si>
  <si>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</si>
  <si>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</si>
  <si>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</si>
  <si>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</si>
  <si>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</si>
  <si>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</si>
  <si>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</si>
  <si>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</si>
  <si>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</si>
  <si>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</si>
  <si>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</si>
  <si>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</si>
  <si>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</si>
  <si>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</si>
  <si>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</si>
  <si>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</si>
  <si>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</si>
  <si>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</si>
  <si>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</si>
  <si>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</si>
  <si>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</si>
  <si>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</si>
  <si>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</si>
  <si>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</si>
  <si>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</si>
  <si>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</si>
  <si>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</si>
  <si>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</si>
  <si>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</si>
  <si>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</si>
  <si>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</si>
  <si>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</si>
  <si>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</si>
  <si>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</si>
  <si>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</si>
  <si>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</si>
  <si>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</si>
  <si>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</si>
  <si>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</si>
  <si>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</si>
  <si>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</si>
  <si>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</si>
  <si>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</si>
  <si>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</si>
  <si>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</si>
  <si>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</si>
  <si>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</si>
  <si>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</si>
  <si>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</si>
  <si>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</si>
  <si>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</si>
  <si>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</si>
  <si>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</si>
  <si>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</si>
  <si>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</si>
  <si>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</si>
  <si>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</si>
  <si>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</si>
  <si>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</si>
  <si>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</si>
  <si>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</si>
  <si>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</si>
  <si>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</si>
  <si>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</si>
  <si>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</si>
  <si>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</si>
  <si>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</si>
  <si>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</si>
  <si>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</si>
  <si>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</si>
  <si>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</si>
  <si>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</si>
  <si>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</si>
  <si>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</si>
  <si>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</si>
  <si>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</si>
  <si>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</si>
  <si>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</si>
  <si>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</si>
  <si>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</si>
  <si>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</si>
  <si>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</si>
  <si>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</si>
  <si>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</si>
  <si>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</si>
  <si>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</si>
  <si>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</si>
  <si>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</si>
  <si>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</si>
  <si>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</si>
  <si>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</si>
  <si>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</si>
  <si>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</si>
  <si>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</si>
  <si>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</si>
  <si>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</si>
  <si>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</si>
  <si>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</si>
  <si>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</si>
  <si>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</si>
  <si>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</si>
  <si>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</si>
  <si>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</si>
  <si>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</si>
  <si>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</si>
  <si>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</si>
  <si>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</si>
  <si>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</si>
  <si>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</si>
  <si>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</si>
  <si>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</si>
  <si>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</si>
  <si>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</si>
  <si>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</si>
  <si>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</si>
  <si>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</si>
  <si>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</si>
  <si>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</si>
  <si>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</si>
  <si>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</si>
  <si>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</si>
  <si>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</si>
  <si>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</si>
  <si>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</si>
  <si>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</si>
  <si>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</si>
  <si>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</si>
  <si>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</si>
  <si>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</si>
  <si>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</si>
  <si>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</si>
  <si>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</si>
  <si>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</si>
  <si>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</si>
  <si>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</si>
  <si>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</si>
  <si>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</si>
  <si>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</si>
  <si>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</si>
  <si>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</si>
  <si>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</si>
  <si>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</si>
  <si>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</si>
  <si>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</si>
  <si>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</si>
  <si>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</si>
  <si>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</si>
  <si>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</si>
  <si>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</si>
  <si>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</si>
  <si>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</si>
  <si>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</si>
  <si>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</si>
  <si>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</si>
  <si>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</si>
  <si>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</si>
  <si>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</si>
  <si>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</si>
  <si>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</si>
  <si>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</si>
  <si>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</si>
  <si>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</si>
  <si>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</si>
  <si>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</si>
  <si>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</si>
  <si>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</si>
  <si>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</si>
  <si>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</si>
  <si>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</si>
  <si>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</si>
  <si>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</si>
  <si>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</si>
  <si>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</si>
  <si>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</si>
  <si>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</si>
  <si>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</si>
  <si>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</si>
  <si>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</si>
  <si>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</si>
  <si>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</si>
  <si>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</si>
  <si>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</si>
  <si>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</si>
  <si>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</si>
  <si>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</si>
  <si>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</si>
  <si>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</si>
  <si>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</si>
  <si>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</si>
  <si>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</si>
  <si>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</si>
  <si>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</si>
  <si>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</si>
  <si>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</si>
  <si>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</si>
  <si>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</si>
  <si>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</si>
  <si>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</si>
  <si>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</si>
  <si>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</si>
  <si>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</si>
  <si>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</si>
  <si>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</si>
  <si>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</si>
  <si>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</si>
  <si>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</si>
  <si>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</si>
  <si>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</si>
  <si>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</si>
  <si>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</si>
  <si>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</si>
  <si>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</si>
  <si>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</si>
  <si>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</si>
  <si>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</si>
  <si>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</si>
  <si>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</si>
  <si>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</si>
  <si>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</si>
  <si>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</si>
  <si>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</si>
  <si>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</si>
  <si>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</si>
  <si>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</si>
  <si>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</si>
  <si>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</si>
  <si>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</si>
  <si>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</si>
  <si>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</si>
  <si>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</si>
  <si>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</si>
  <si>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</si>
  <si>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</si>
  <si>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</si>
  <si>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</si>
  <si>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</si>
  <si>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</si>
  <si>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</si>
  <si>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</si>
  <si>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</si>
  <si>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</si>
  <si>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</si>
  <si>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</si>
  <si>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</si>
  <si>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</si>
  <si>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</si>
  <si>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</si>
  <si>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</si>
  <si>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</si>
  <si>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</si>
  <si>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</si>
  <si>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</si>
  <si>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</si>
  <si>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</si>
  <si>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</si>
  <si>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</si>
  <si>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</si>
  <si>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</si>
  <si>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</si>
  <si>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</si>
  <si>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</si>
  <si>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</si>
  <si>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</si>
  <si>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</si>
  <si>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</si>
  <si>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</si>
  <si>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</si>
  <si>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</si>
  <si>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</si>
  <si>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</si>
  <si>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</si>
  <si>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</si>
  <si>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</si>
  <si>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</si>
  <si>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</si>
  <si>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</si>
  <si>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</si>
  <si>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</si>
  <si>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</si>
  <si>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</si>
  <si>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</si>
  <si>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</si>
  <si>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</si>
  <si>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</si>
  <si>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</si>
  <si>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</si>
  <si>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</si>
  <si>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</si>
  <si>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</si>
  <si>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</si>
  <si>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</si>
  <si>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</si>
  <si>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</si>
  <si>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</si>
  <si>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</si>
  <si>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</si>
  <si>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</si>
  <si>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</si>
  <si>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</si>
  <si>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</si>
  <si>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</si>
  <si>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</si>
  <si>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</si>
  <si>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</si>
  <si>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</si>
  <si>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</si>
  <si>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</si>
  <si>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</si>
  <si>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</si>
  <si>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</si>
  <si>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</si>
  <si>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</si>
  <si>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</si>
  <si>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</si>
  <si>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</si>
  <si>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</si>
  <si>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</si>
  <si>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</si>
  <si>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</si>
  <si>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</si>
  <si>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</si>
  <si>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</si>
  <si>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</si>
  <si>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</si>
  <si>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</si>
  <si>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</si>
  <si>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</si>
  <si>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</si>
  <si>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</si>
  <si>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</si>
  <si>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</si>
  <si>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</si>
  <si>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</si>
  <si>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</si>
  <si>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</si>
  <si>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</si>
  <si>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</si>
  <si>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</si>
  <si>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</si>
  <si>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</si>
  <si>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</si>
  <si>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</si>
  <si>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</si>
  <si>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</si>
  <si>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</si>
  <si>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</si>
  <si>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</si>
  <si>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</si>
  <si>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</si>
  <si>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</si>
  <si>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</si>
  <si>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</si>
  <si>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</si>
  <si>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</si>
  <si>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</si>
  <si>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</si>
  <si>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</si>
  <si>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</si>
  <si>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</si>
  <si>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</si>
  <si>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</si>
  <si>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</si>
  <si>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</si>
  <si>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</si>
  <si>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</si>
  <si>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</si>
  <si>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</si>
  <si>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</si>
  <si>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</si>
  <si>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</si>
  <si>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</si>
  <si>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</si>
  <si>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</si>
  <si>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</si>
  <si>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</si>
  <si>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</si>
  <si>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</si>
  <si>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</si>
  <si>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</si>
  <si>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</si>
  <si>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</si>
  <si>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</si>
  <si>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</si>
  <si>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</si>
  <si>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</si>
  <si>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</si>
  <si>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</si>
  <si>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</si>
  <si>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</si>
  <si>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</si>
  <si>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</si>
  <si>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</si>
  <si>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</si>
  <si>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</si>
  <si>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</si>
  <si>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</si>
  <si>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</si>
  <si>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</si>
  <si>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</si>
  <si>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</si>
  <si>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</si>
  <si>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</si>
  <si>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</si>
  <si>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</si>
  <si>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</si>
  <si>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</si>
  <si>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</si>
  <si>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</si>
  <si>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</si>
  <si>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</si>
  <si>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</si>
  <si>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</si>
  <si>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</si>
  <si>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</si>
  <si>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</si>
  <si>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</si>
  <si>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</si>
  <si>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</si>
  <si>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</si>
  <si>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</si>
  <si>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</si>
  <si>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</si>
  <si>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</si>
  <si>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</si>
  <si>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</si>
  <si>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</si>
  <si>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</si>
  <si>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</si>
  <si>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</si>
  <si>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</si>
  <si>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</si>
  <si>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</si>
  <si>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</si>
  <si>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</si>
  <si>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</si>
  <si>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</si>
  <si>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</si>
  <si>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</si>
  <si>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</si>
  <si>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</si>
  <si>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</si>
  <si>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</si>
  <si>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</si>
  <si>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</si>
  <si>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</si>
  <si>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</si>
  <si>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</si>
  <si>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</si>
  <si>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</si>
  <si>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</si>
  <si>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</si>
  <si>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</si>
  <si>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</si>
  <si>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</si>
  <si>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</si>
  <si>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</si>
  <si>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</si>
  <si>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</si>
  <si>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</si>
  <si>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</si>
  <si>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</si>
  <si>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</si>
  <si>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</si>
  <si>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</si>
  <si>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</si>
  <si>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</si>
  <si>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</si>
  <si>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</si>
  <si>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</si>
  <si>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</si>
  <si>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</si>
  <si>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</si>
  <si>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</si>
  <si>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</si>
  <si>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</si>
  <si>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</si>
  <si>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</si>
  <si>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</si>
  <si>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</si>
  <si>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</si>
  <si>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</si>
  <si>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</si>
  <si>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</si>
  <si>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</si>
  <si>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</si>
  <si>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</si>
  <si>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</si>
  <si>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</si>
  <si>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</si>
  <si>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</si>
  <si>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</si>
  <si>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</si>
  <si>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</si>
  <si>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</si>
  <si>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</si>
  <si>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</si>
  <si>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</si>
  <si>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</si>
  <si>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</si>
  <si>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</si>
  <si>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</si>
  <si>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</si>
  <si>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</si>
  <si>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</si>
  <si>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</si>
  <si>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</si>
  <si>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</si>
  <si>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</si>
  <si>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</si>
  <si>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</si>
  <si>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</si>
  <si>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</si>
  <si>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</si>
  <si>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</si>
  <si>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</si>
  <si>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</si>
  <si>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</si>
  <si>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</si>
  <si>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</si>
  <si>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</si>
  <si>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</si>
  <si>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</si>
  <si>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</si>
  <si>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</si>
  <si>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</si>
  <si>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</si>
  <si>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</si>
  <si>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</si>
  <si>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</si>
  <si>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</si>
  <si>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</si>
  <si>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</si>
  <si>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</si>
  <si>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</si>
  <si>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</si>
  <si>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</si>
  <si>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</si>
  <si>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</si>
  <si>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</si>
  <si>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</si>
  <si>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</si>
  <si>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</si>
  <si>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</si>
  <si>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</si>
  <si>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</si>
  <si>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</si>
  <si>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</si>
  <si>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</si>
  <si>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</si>
  <si>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</si>
  <si>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</si>
  <si>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</si>
  <si>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</si>
  <si>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</si>
  <si>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</si>
  <si>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</si>
  <si>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</si>
  <si>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</si>
  <si>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</si>
  <si>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</si>
  <si>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</si>
  <si>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</si>
  <si>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</si>
  <si>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</si>
  <si>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</si>
  <si>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</si>
  <si>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</si>
  <si>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</si>
  <si>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</si>
  <si>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</si>
  <si>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</si>
  <si>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</si>
  <si>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</si>
  <si>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</si>
  <si>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</si>
  <si>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</si>
  <si>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</si>
  <si>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</si>
  <si>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</si>
  <si>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</si>
  <si>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</si>
  <si>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</si>
  <si>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</si>
  <si>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</si>
  <si>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</si>
  <si>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</si>
  <si>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</si>
  <si>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</si>
  <si>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</si>
  <si>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</si>
  <si>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</si>
  <si>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</si>
  <si>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</si>
  <si>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</si>
  <si>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</si>
  <si>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</si>
  <si>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</si>
  <si>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</si>
  <si>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</si>
  <si>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</si>
  <si>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</si>
  <si>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</si>
  <si>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</si>
  <si>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</si>
  <si>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</si>
  <si>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</si>
  <si>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</si>
  <si>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</si>
  <si>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</si>
  <si>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</si>
  <si>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</si>
  <si>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</si>
  <si>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</si>
  <si>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</si>
  <si>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</si>
  <si>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</si>
  <si>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</si>
  <si>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</si>
  <si>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</si>
  <si>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</si>
  <si>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</si>
  <si>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</si>
  <si>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</si>
  <si>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</si>
  <si>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</si>
  <si>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</si>
  <si>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</si>
  <si>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</si>
  <si>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</si>
  <si>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</si>
  <si>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</si>
  <si>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</si>
  <si>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</si>
  <si>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</si>
  <si>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</si>
  <si>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</si>
  <si>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</si>
  <si>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</si>
  <si>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</si>
  <si>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</si>
  <si>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</si>
  <si>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</si>
  <si>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</si>
  <si>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</si>
  <si>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</si>
  <si>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</si>
  <si>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</si>
  <si>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</si>
  <si>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</si>
  <si>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</si>
  <si>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</si>
  <si>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</si>
  <si>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</si>
  <si>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</si>
  <si>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</si>
  <si>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</si>
  <si>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</si>
  <si>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</si>
  <si>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</si>
  <si>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</si>
  <si>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</si>
  <si>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</si>
  <si>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</si>
  <si>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</si>
  <si>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</si>
  <si>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</si>
  <si>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</si>
  <si>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</si>
  <si>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</si>
  <si>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</si>
  <si>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</si>
  <si>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</si>
  <si>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</si>
  <si>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</si>
  <si>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</si>
  <si>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</si>
  <si>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</si>
  <si>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</si>
  <si>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</si>
  <si>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</si>
  <si>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</si>
  <si>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</si>
  <si>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</si>
  <si>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</si>
  <si>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</si>
  <si>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</si>
  <si>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</si>
  <si>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</si>
  <si>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</si>
  <si>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</si>
  <si>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</si>
  <si>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</si>
  <si>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</si>
  <si>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</si>
  <si>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</si>
  <si>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</si>
  <si>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</si>
  <si>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</si>
  <si>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</si>
  <si>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</si>
  <si>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</si>
  <si>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</si>
  <si>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</si>
  <si>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</si>
  <si>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</si>
  <si>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</si>
  <si>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</si>
  <si>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</si>
  <si>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</si>
  <si>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</si>
  <si>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</si>
  <si>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</si>
  <si>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</si>
  <si>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</si>
  <si>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</si>
  <si>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</si>
  <si>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</si>
  <si>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</si>
  <si>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</si>
  <si>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</si>
  <si>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</si>
  <si>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</si>
  <si>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</si>
  <si>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</si>
  <si>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</si>
  <si>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</si>
  <si>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</si>
  <si>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</si>
  <si>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</si>
  <si>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</si>
  <si>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</si>
  <si>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</si>
  <si>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</si>
  <si>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</si>
  <si>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</si>
  <si>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</si>
  <si>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</si>
  <si>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</si>
  <si>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</si>
  <si>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</si>
  <si>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</si>
  <si>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</si>
  <si>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</si>
  <si>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</si>
  <si>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</si>
  <si>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</si>
  <si>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</si>
  <si>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</si>
  <si>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</si>
  <si>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</si>
  <si>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</si>
  <si>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</si>
  <si>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</si>
  <si>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</si>
  <si>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</si>
  <si>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</si>
  <si>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</si>
  <si>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</si>
  <si>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</si>
  <si>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</si>
  <si>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</si>
  <si>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</si>
  <si>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</si>
  <si>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</si>
  <si>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</si>
  <si>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</si>
  <si>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</si>
  <si>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</si>
  <si>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</si>
  <si>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</si>
  <si>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</si>
  <si>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</si>
  <si>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</si>
  <si>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</si>
  <si>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</si>
  <si>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</si>
  <si>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</si>
  <si>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</si>
  <si>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</si>
  <si>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</si>
  <si>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</si>
  <si>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</si>
  <si>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</si>
  <si>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</si>
  <si>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</si>
  <si>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</si>
  <si>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</si>
  <si>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</si>
  <si>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</si>
  <si>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</si>
  <si>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</si>
  <si>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</si>
  <si>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</si>
  <si>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</si>
  <si>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</si>
  <si>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</si>
  <si>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</si>
  <si>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</si>
  <si>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</si>
  <si>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</si>
  <si>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</si>
  <si>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</si>
  <si>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</si>
  <si>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</si>
  <si>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</si>
  <si>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</si>
  <si>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</si>
  <si>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</si>
  <si>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</si>
  <si>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</si>
  <si>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</si>
  <si>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</si>
  <si>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</si>
  <si>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</si>
  <si>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</si>
  <si>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</si>
  <si>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</si>
  <si>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</si>
  <si>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</si>
  <si>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</si>
  <si>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</si>
  <si>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</si>
  <si>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</si>
  <si>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</si>
  <si>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</si>
  <si>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</si>
  <si>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</si>
  <si>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</si>
  <si>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</si>
  <si>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</si>
  <si>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</si>
  <si>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</si>
  <si>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</si>
  <si>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</si>
  <si>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</si>
  <si>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</si>
  <si>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</si>
  <si>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</si>
  <si>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</si>
  <si>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</si>
  <si>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</si>
  <si>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</si>
  <si>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</si>
  <si>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</si>
  <si>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</si>
  <si>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</si>
  <si>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</si>
  <si>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</si>
  <si>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</si>
  <si>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</si>
  <si>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</si>
  <si>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</si>
  <si>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</si>
  <si>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</si>
  <si>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</si>
  <si>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</si>
  <si>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</si>
  <si>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</si>
  <si>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</si>
  <si>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</si>
  <si>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</si>
  <si>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</si>
  <si>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</si>
  <si>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</si>
  <si>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</si>
  <si>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</si>
  <si>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</si>
  <si>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</si>
  <si>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</si>
  <si>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</si>
  <si>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</si>
  <si>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</si>
  <si>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</si>
  <si>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</si>
  <si>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</si>
  <si>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</si>
  <si>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</si>
  <si>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</si>
  <si>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</si>
  <si>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</si>
  <si>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</si>
  <si>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</si>
  <si>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</si>
  <si>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</si>
  <si>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</si>
  <si>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</si>
  <si>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</si>
  <si>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</si>
  <si>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</si>
  <si>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</si>
  <si>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</si>
  <si>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</si>
  <si>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</si>
  <si>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</si>
  <si>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</si>
  <si>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</si>
  <si>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</si>
  <si>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</si>
  <si>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</si>
  <si>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</si>
  <si>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</si>
  <si>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</si>
  <si>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</si>
  <si>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</si>
  <si>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</si>
  <si>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</si>
  <si>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</si>
  <si>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</si>
  <si>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</si>
  <si>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</si>
  <si>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</si>
  <si>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</si>
  <si>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</si>
  <si>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</si>
  <si>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</si>
  <si>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</si>
  <si>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</si>
  <si>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</si>
  <si>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</si>
  <si>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</si>
  <si>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</si>
  <si>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</si>
  <si>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</si>
  <si>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</si>
  <si>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</si>
  <si>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</si>
  <si>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</si>
  <si>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</si>
  <si>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</si>
  <si>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</si>
  <si>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</si>
  <si>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</si>
  <si>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</si>
  <si>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</si>
  <si>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</si>
  <si>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</si>
  <si>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</si>
  <si>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</si>
  <si>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</si>
  <si>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</si>
  <si>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</si>
  <si>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</si>
  <si>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</si>
  <si>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</si>
  <si>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</si>
  <si>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</si>
  <si>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</si>
  <si>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</si>
  <si>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</si>
  <si>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</si>
  <si>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</si>
  <si>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</si>
  <si>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</si>
  <si>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</si>
  <si>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</si>
  <si>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</si>
  <si>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</si>
  <si>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</si>
  <si>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</si>
  <si>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</si>
  <si>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</si>
  <si>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</si>
  <si>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</si>
  <si>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</si>
  <si>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</si>
  <si>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</si>
  <si>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</si>
  <si>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</si>
  <si>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</si>
  <si>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</si>
  <si>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</si>
  <si>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</si>
  <si>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</si>
  <si>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</si>
  <si>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</si>
  <si>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</si>
  <si>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</si>
  <si>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</si>
  <si>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</si>
  <si>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</si>
  <si>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</si>
  <si>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</si>
  <si>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</si>
  <si>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</si>
  <si>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</si>
  <si>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</si>
  <si>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</si>
  <si>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</si>
  <si>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</si>
  <si>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</si>
  <si>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</si>
  <si>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</si>
  <si>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</si>
  <si>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</si>
  <si>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</si>
  <si>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</si>
  <si>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</si>
  <si>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</si>
  <si>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</si>
  <si>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</si>
  <si>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</si>
  <si>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</si>
  <si>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</si>
  <si>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</si>
  <si>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</si>
  <si>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</si>
  <si>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</si>
  <si>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</si>
  <si>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</si>
  <si>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</si>
  <si>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</si>
  <si>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</si>
  <si>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</si>
  <si>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</si>
  <si>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</si>
  <si>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</si>
  <si>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</si>
  <si>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</si>
  <si>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</si>
  <si>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</si>
  <si>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</si>
  <si>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</si>
  <si>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</si>
  <si>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</si>
  <si>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</si>
  <si>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</si>
  <si>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</si>
  <si>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</si>
  <si>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</si>
  <si>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</si>
  <si>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</si>
  <si>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</si>
  <si>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</si>
  <si>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</si>
  <si>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</si>
  <si>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</si>
  <si>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</si>
  <si>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</si>
  <si>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</si>
  <si>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</si>
  <si>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</si>
  <si>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</si>
  <si>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</si>
  <si>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</si>
  <si>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</si>
  <si>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</si>
  <si>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</si>
  <si>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</si>
  <si>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</si>
  <si>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</si>
  <si>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</si>
  <si>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</si>
  <si>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</si>
  <si>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</si>
  <si>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</si>
  <si>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</si>
  <si>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</si>
  <si>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</si>
  <si>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</si>
  <si>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</si>
  <si>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</si>
  <si>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</si>
  <si>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</si>
  <si>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</si>
  <si>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</si>
  <si>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</si>
  <si>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</si>
  <si>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</si>
  <si>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</si>
  <si>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</si>
  <si>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</si>
  <si>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</si>
  <si>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</si>
  <si>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</si>
  <si>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</si>
  <si>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</si>
  <si>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</si>
  <si>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</si>
  <si>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</si>
  <si>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</si>
  <si>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</si>
  <si>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</si>
  <si>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</si>
  <si>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</si>
  <si>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</si>
  <si>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</si>
  <si>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</si>
  <si>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</si>
  <si>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</si>
  <si>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</si>
  <si>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</si>
  <si>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</si>
  <si>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</si>
  <si>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</si>
  <si>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</si>
  <si>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</si>
  <si>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</si>
  <si>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</si>
  <si>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</si>
  <si>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</si>
  <si>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</si>
  <si>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</si>
  <si>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</si>
  <si>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</si>
  <si>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</si>
  <si>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</si>
  <si>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</si>
  <si>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</si>
  <si>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</si>
  <si>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</si>
  <si>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</si>
  <si>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</si>
  <si>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</si>
  <si>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</si>
  <si>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</si>
  <si>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</si>
  <si>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</si>
  <si>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</si>
  <si>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</si>
  <si>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</si>
  <si>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</si>
  <si>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</si>
  <si>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</si>
  <si>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</si>
  <si>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</si>
  <si>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</si>
  <si>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</si>
  <si>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</si>
  <si>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</si>
  <si>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</si>
  <si>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</si>
  <si>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</si>
  <si>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</si>
  <si>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</si>
  <si>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</si>
  <si>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</si>
  <si>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</si>
  <si>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</si>
  <si>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</si>
  <si>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</si>
  <si>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</si>
  <si>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</si>
  <si>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</si>
  <si>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</si>
  <si>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</si>
  <si>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</si>
  <si>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</si>
  <si>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</si>
  <si>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</si>
  <si>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</si>
  <si>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</si>
  <si>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</si>
  <si>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</si>
  <si>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</si>
  <si>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</si>
  <si>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</si>
  <si>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</si>
  <si>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</si>
  <si>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</si>
  <si>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</si>
  <si>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</si>
  <si>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</si>
  <si>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</si>
  <si>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</si>
  <si>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</si>
  <si>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</si>
  <si>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</si>
  <si>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</si>
  <si>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</si>
  <si>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</si>
  <si>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</si>
  <si>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</si>
  <si>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</si>
  <si>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</si>
  <si>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</si>
  <si>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</si>
  <si>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</si>
  <si>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</si>
  <si>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</si>
  <si>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</si>
  <si>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</si>
  <si>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</si>
  <si>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</si>
  <si>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</si>
  <si>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</si>
  <si>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</si>
  <si>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</si>
  <si>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</si>
  <si>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</si>
  <si>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</si>
  <si>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</si>
  <si>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</si>
  <si>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</si>
  <si>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</si>
  <si>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</si>
  <si>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</si>
  <si>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</si>
  <si>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</si>
  <si>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</si>
  <si>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</si>
  <si>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</si>
  <si>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</si>
  <si>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</si>
  <si>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</si>
  <si>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</si>
  <si>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</si>
  <si>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</si>
  <si>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</si>
  <si>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</si>
  <si>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</si>
  <si>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</si>
  <si>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</si>
  <si>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</si>
  <si>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</si>
  <si>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</si>
  <si>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</si>
  <si>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</si>
  <si>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</si>
  <si>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</si>
  <si>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</si>
  <si>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</si>
  <si>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</si>
  <si>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</si>
  <si>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</si>
  <si>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</si>
  <si>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</si>
  <si>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</si>
  <si>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</si>
  <si>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</si>
  <si>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</si>
  <si>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</si>
  <si>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</si>
  <si>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</si>
  <si>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</si>
  <si>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</si>
  <si>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</si>
  <si>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</si>
  <si>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</si>
  <si>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</si>
  <si>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</si>
  <si>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</si>
  <si>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</si>
  <si>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</si>
  <si>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</si>
  <si>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</si>
  <si>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</si>
  <si>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</si>
  <si>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</si>
  <si>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</si>
  <si>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</si>
  <si>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</si>
  <si>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</si>
  <si>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</si>
  <si>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</si>
  <si>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</si>
  <si>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</si>
  <si>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</si>
  <si>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</si>
  <si>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</si>
  <si>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</si>
  <si>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</si>
  <si>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</si>
  <si>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</si>
  <si>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</si>
  <si>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</si>
  <si>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</si>
  <si>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</si>
  <si>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</si>
  <si>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</si>
  <si>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</si>
  <si>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</si>
  <si>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</si>
  <si>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</si>
  <si>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</si>
  <si>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</si>
  <si>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</si>
  <si>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</si>
  <si>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</si>
  <si>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</si>
  <si>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</si>
  <si>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</si>
  <si>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</si>
  <si>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</si>
  <si>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</si>
  <si>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</si>
  <si>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</si>
  <si>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</si>
  <si>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</si>
  <si>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</si>
  <si>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</si>
  <si>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</si>
  <si>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</si>
  <si>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</si>
  <si>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</si>
  <si>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</si>
  <si>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</si>
  <si>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</si>
  <si>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</si>
  <si>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</si>
  <si>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</si>
  <si>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</si>
  <si>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</si>
  <si>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</si>
  <si>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</si>
  <si>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</si>
  <si>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</si>
  <si>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</si>
  <si>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</si>
  <si>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</si>
  <si>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</si>
  <si>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</si>
  <si>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</si>
  <si>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</si>
  <si>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</si>
  <si>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</si>
  <si>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</si>
  <si>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</si>
  <si>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</si>
  <si>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</si>
  <si>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</si>
  <si>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</si>
  <si>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</si>
  <si>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</si>
  <si>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</si>
  <si>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</si>
  <si>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</si>
  <si>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</si>
  <si>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</si>
  <si>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</si>
  <si>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</si>
  <si>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</si>
  <si>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</si>
  <si>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</si>
  <si>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</si>
  <si>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</si>
  <si>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</si>
  <si>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</si>
  <si>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</si>
  <si>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</si>
  <si>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</si>
  <si>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</si>
  <si>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</si>
  <si>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</si>
  <si>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</si>
  <si>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</si>
  <si>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</si>
  <si>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</si>
  <si>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</si>
  <si>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</si>
  <si>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</si>
  <si>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</si>
  <si>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</si>
  <si>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</si>
  <si>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</si>
  <si>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</si>
  <si>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</si>
  <si>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</si>
  <si>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</si>
  <si>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</si>
  <si>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</si>
  <si>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</si>
  <si>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</si>
  <si>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</si>
  <si>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</si>
  <si>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</si>
  <si>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</si>
  <si>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</si>
  <si>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</si>
  <si>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</si>
  <si>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</si>
  <si>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</si>
  <si>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</si>
  <si>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</si>
  <si>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</si>
  <si>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</si>
  <si>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</si>
  <si>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</si>
  <si>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</si>
  <si>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</si>
  <si>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</si>
  <si>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</si>
  <si>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</si>
  <si>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</si>
  <si>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</si>
  <si>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</si>
  <si>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</si>
  <si>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</si>
  <si>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</si>
  <si>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</si>
  <si>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</si>
  <si>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</si>
  <si>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</si>
  <si>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</si>
  <si>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</si>
  <si>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</si>
  <si>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</si>
  <si>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</si>
  <si>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</si>
  <si>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</si>
  <si>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</si>
  <si>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</si>
  <si>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</si>
  <si>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</si>
  <si>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</si>
  <si>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</si>
  <si>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</si>
  <si>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</si>
  <si>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</si>
  <si>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</si>
  <si>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</si>
  <si>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</si>
  <si>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</si>
  <si>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</si>
  <si>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</si>
  <si>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</si>
  <si>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</si>
  <si>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</si>
  <si>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</si>
  <si>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</si>
  <si>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</si>
  <si>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</si>
  <si>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</si>
  <si>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</si>
  <si>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</si>
  <si>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</si>
  <si>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</si>
  <si>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</si>
  <si>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</si>
  <si>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</si>
  <si>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</si>
  <si>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</si>
  <si>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</si>
  <si>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</si>
  <si>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</si>
  <si>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</si>
  <si>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</si>
  <si>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</si>
  <si>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</si>
  <si>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</si>
  <si>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</si>
  <si>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</si>
  <si>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</si>
  <si>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</si>
  <si>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</si>
  <si>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</si>
  <si>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</si>
  <si>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</si>
  <si>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</si>
  <si>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</si>
  <si>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</si>
  <si>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</si>
  <si>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</si>
  <si>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</si>
  <si>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</si>
  <si>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</si>
  <si>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</si>
  <si>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</si>
  <si>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</si>
  <si>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</si>
  <si>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</si>
  <si>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</si>
  <si>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</si>
  <si>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</si>
  <si>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</si>
  <si>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</si>
  <si>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</si>
  <si>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</si>
  <si>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</si>
  <si>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</si>
  <si>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</si>
  <si>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</si>
  <si>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</si>
  <si>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</si>
  <si>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</si>
  <si>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</si>
  <si>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</si>
  <si>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</si>
  <si>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</si>
  <si>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</si>
  <si>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</si>
  <si>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</si>
  <si>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</si>
  <si>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</si>
  <si>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</si>
  <si>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</si>
  <si>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</si>
  <si>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</si>
  <si>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</si>
  <si>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</si>
  <si>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</si>
  <si>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</si>
  <si>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</si>
  <si>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</si>
  <si>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</si>
  <si>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</si>
  <si>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</si>
  <si>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</si>
  <si>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</si>
  <si>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</si>
  <si>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</si>
  <si>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</si>
  <si>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</si>
  <si>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</si>
  <si>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</si>
  <si>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</si>
  <si>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</si>
  <si>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</si>
  <si>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</si>
  <si>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</si>
  <si>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</si>
  <si>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</si>
  <si>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</si>
  <si>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</si>
  <si>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</si>
  <si>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</si>
  <si>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</si>
  <si>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</si>
  <si>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</si>
  <si>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</si>
  <si>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</si>
  <si>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</si>
  <si>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</si>
  <si>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</si>
  <si>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</si>
  <si>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</si>
  <si>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</si>
  <si>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</si>
  <si>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</si>
  <si>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</si>
  <si>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</si>
  <si>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</si>
  <si>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</si>
  <si>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</si>
  <si>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</si>
  <si>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</si>
  <si>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</si>
  <si>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</si>
  <si>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</si>
  <si>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</si>
  <si>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</si>
  <si>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</si>
  <si>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</si>
  <si>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</si>
  <si>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</si>
  <si>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</si>
  <si>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</si>
  <si>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</si>
  <si>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</si>
  <si>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</si>
  <si>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</si>
  <si>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</si>
  <si>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</si>
  <si>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</si>
  <si>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</si>
  <si>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</si>
  <si>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</si>
  <si>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</si>
  <si>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</si>
  <si>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</si>
  <si>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</si>
  <si>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</si>
  <si>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</si>
  <si>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</si>
  <si>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</si>
  <si>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</si>
  <si>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</si>
  <si>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</si>
  <si>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</si>
  <si>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</si>
  <si>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</si>
  <si>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</si>
  <si>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</si>
  <si>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</si>
  <si>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</si>
  <si>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</si>
  <si>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</si>
  <si>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</si>
  <si>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</si>
  <si>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</si>
  <si>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</si>
  <si>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</si>
  <si>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</si>
  <si>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</si>
  <si>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</si>
  <si>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</si>
  <si>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</si>
  <si>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</si>
  <si>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</si>
  <si>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</si>
  <si>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</si>
  <si>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</si>
  <si>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</si>
  <si>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</si>
  <si>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</si>
  <si>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</si>
  <si>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</si>
  <si>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</si>
  <si>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</si>
  <si>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</si>
  <si>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</si>
  <si>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</si>
  <si>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</si>
  <si>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</si>
  <si>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</si>
  <si>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</si>
  <si>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</si>
  <si>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</si>
  <si>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</si>
  <si>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</si>
  <si>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</si>
  <si>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</si>
  <si>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</si>
  <si>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</si>
  <si>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</si>
  <si>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</si>
  <si>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</si>
  <si>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</si>
  <si>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</si>
  <si>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</si>
  <si>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</si>
  <si>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</si>
  <si>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</si>
  <si>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</si>
  <si>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</si>
  <si>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</si>
  <si>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</si>
  <si>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</si>
  <si>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</si>
  <si>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</si>
  <si>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</si>
  <si>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</si>
  <si>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</si>
  <si>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</si>
  <si>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</si>
  <si>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</si>
  <si>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</si>
  <si>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</si>
  <si>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</si>
  <si>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</si>
  <si>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</si>
  <si>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</si>
  <si>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</si>
  <si>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</si>
  <si>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</si>
  <si>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</si>
  <si>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</si>
  <si>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</si>
  <si>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</si>
  <si>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</si>
  <si>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</si>
  <si>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</si>
  <si>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</si>
  <si>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</si>
  <si>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</si>
  <si>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</si>
  <si>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</si>
  <si>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</si>
  <si>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</si>
  <si>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</si>
  <si>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</si>
  <si>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</si>
  <si>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</si>
  <si>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</si>
  <si>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</si>
  <si>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</si>
  <si>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</si>
  <si>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</si>
  <si>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</si>
  <si>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</si>
  <si>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</si>
  <si>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</si>
  <si>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</si>
  <si>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</si>
  <si>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</si>
  <si>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</si>
  <si>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</si>
  <si>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</si>
  <si>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</si>
  <si>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</si>
  <si>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</si>
  <si>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</si>
  <si>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</si>
  <si>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</si>
  <si>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</si>
  <si>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</si>
  <si>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</si>
  <si>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</si>
  <si>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</si>
  <si>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</si>
  <si>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</si>
  <si>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</si>
  <si>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</si>
  <si>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</si>
  <si>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</si>
  <si>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</si>
  <si>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</si>
  <si>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</si>
  <si>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</si>
  <si>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</si>
  <si>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</si>
  <si>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</si>
  <si>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</si>
  <si>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</si>
  <si>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</si>
  <si>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</si>
  <si>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</si>
  <si>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</si>
  <si>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</si>
  <si>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</si>
  <si>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</si>
  <si>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</si>
  <si>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</si>
  <si>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</si>
  <si>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</si>
  <si>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</si>
  <si>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</si>
  <si>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</si>
  <si>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</si>
  <si>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</si>
  <si>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</si>
  <si>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</si>
  <si>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</si>
  <si>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</si>
  <si>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</si>
  <si>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</si>
  <si>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</si>
  <si>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</si>
  <si>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</si>
  <si>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</si>
  <si>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</si>
  <si>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</si>
  <si>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</si>
  <si>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</si>
  <si>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</si>
  <si>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</si>
  <si>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</si>
  <si>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</si>
  <si>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</si>
  <si>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</si>
  <si>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</si>
  <si>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</si>
  <si>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</si>
  <si>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</si>
  <si>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</si>
  <si>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</si>
  <si>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</si>
  <si>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</si>
  <si>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</si>
  <si>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</si>
  <si>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</si>
  <si>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</si>
  <si>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</si>
  <si>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</si>
  <si>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</si>
  <si>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</si>
  <si>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</si>
  <si>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</si>
  <si>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</si>
  <si>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</si>
  <si>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</si>
  <si>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</si>
  <si>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</si>
  <si>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</si>
  <si>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</si>
  <si>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</si>
  <si>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</si>
  <si>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</si>
  <si>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</si>
  <si>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</si>
  <si>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</si>
  <si>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</si>
  <si>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</si>
  <si>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</si>
  <si>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</si>
  <si>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</si>
  <si>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</si>
  <si>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</si>
  <si>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</si>
  <si>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</si>
  <si>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</si>
  <si>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</si>
  <si>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</si>
  <si>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</si>
  <si>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</si>
  <si>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</si>
  <si>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</si>
  <si>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</si>
  <si>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</si>
  <si>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</si>
  <si>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</si>
  <si>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</si>
  <si>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</si>
  <si>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</si>
  <si>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</si>
  <si>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</si>
  <si>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</si>
  <si>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</si>
  <si>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</si>
  <si>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</si>
  <si>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</si>
  <si>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</si>
  <si>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</si>
  <si>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</si>
  <si>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</si>
  <si>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</si>
  <si>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</si>
  <si>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</si>
  <si>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</si>
  <si>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</si>
  <si>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</si>
  <si>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</si>
  <si>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</si>
  <si>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</si>
  <si>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</si>
  <si>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</si>
  <si>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</si>
  <si>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</si>
  <si>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</si>
  <si>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</si>
  <si>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</si>
  <si>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</si>
  <si>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</si>
  <si>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</si>
  <si>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</si>
  <si>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</si>
  <si>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</si>
  <si>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</si>
  <si>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</si>
  <si>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</si>
  <si>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</si>
  <si>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</si>
  <si>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</si>
  <si>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</si>
  <si>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</si>
  <si>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</si>
  <si>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</si>
  <si>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</si>
  <si>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</si>
  <si>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</si>
  <si>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</si>
  <si>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</si>
  <si>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</si>
  <si>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</si>
  <si>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</si>
  <si>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</si>
  <si>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</si>
  <si>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</si>
  <si>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</si>
  <si>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</si>
  <si>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</si>
  <si>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</si>
  <si>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</si>
  <si>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</si>
  <si>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</si>
  <si>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</si>
  <si>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</si>
  <si>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</si>
  <si>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</si>
  <si>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</si>
  <si>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</si>
  <si>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</si>
  <si>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</si>
  <si>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</si>
  <si>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</si>
  <si>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</si>
  <si>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</si>
  <si>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</si>
  <si>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</si>
  <si>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</si>
  <si>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</si>
  <si>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</si>
  <si>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</si>
  <si>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</si>
  <si>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</si>
  <si>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</si>
  <si>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</si>
  <si>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</si>
  <si>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</si>
  <si>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</si>
  <si>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</si>
  <si>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</si>
  <si>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</si>
  <si>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</si>
  <si>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</si>
  <si>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</si>
  <si>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</si>
  <si>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</si>
  <si>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</si>
  <si>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</si>
  <si>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</si>
  <si>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</si>
  <si>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</si>
  <si>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</si>
  <si>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</si>
  <si>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</si>
  <si>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</si>
  <si>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</si>
  <si>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</si>
  <si>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</si>
  <si>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</si>
  <si>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</si>
  <si>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</si>
  <si>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</si>
  <si>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</si>
  <si>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</si>
  <si>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</si>
  <si>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</si>
  <si>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</si>
  <si>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</si>
  <si>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</si>
  <si>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</si>
  <si>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</si>
  <si>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</si>
  <si>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</si>
  <si>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</si>
  <si>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</si>
  <si>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</si>
  <si>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</si>
  <si>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</si>
  <si>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</si>
  <si>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</si>
  <si>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</si>
  <si>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</si>
  <si>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</si>
  <si>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</si>
  <si>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</si>
  <si>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</si>
  <si>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</si>
  <si>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</si>
  <si>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</si>
  <si>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</si>
  <si>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</si>
  <si>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</si>
  <si>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</si>
  <si>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</si>
  <si>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</si>
  <si>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</si>
  <si>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</si>
  <si>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</si>
  <si>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</si>
  <si>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</si>
  <si>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</si>
  <si>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</si>
  <si>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</si>
  <si>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</si>
  <si>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</si>
  <si>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</si>
  <si>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</si>
  <si>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</si>
  <si>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</si>
  <si>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</si>
  <si>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</si>
  <si>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</si>
  <si>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</si>
  <si>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</si>
  <si>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</si>
  <si>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</si>
  <si>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</si>
  <si>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</si>
  <si>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</si>
  <si>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</si>
  <si>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</si>
  <si>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</si>
  <si>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</si>
  <si>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</si>
  <si>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</si>
  <si>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</si>
  <si>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</si>
  <si>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</si>
  <si>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</si>
  <si>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</si>
  <si>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</si>
  <si>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</si>
  <si>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</si>
  <si>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</si>
  <si>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</si>
  <si>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</si>
  <si>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</si>
  <si>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</si>
  <si>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</si>
  <si>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</si>
  <si>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</si>
  <si>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</si>
  <si>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</si>
  <si>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</si>
  <si>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</si>
  <si>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</si>
  <si>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</si>
  <si>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</si>
  <si>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</si>
  <si>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</si>
  <si>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</si>
  <si>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</si>
  <si>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</si>
  <si>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</si>
  <si>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</si>
  <si>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</si>
  <si>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</si>
  <si>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</si>
  <si>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</si>
  <si>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</si>
  <si>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</si>
  <si>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</si>
  <si>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</si>
  <si>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</si>
  <si>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</si>
  <si>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</si>
  <si>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</si>
  <si>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</si>
  <si>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</si>
  <si>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</si>
  <si>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</si>
  <si>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</si>
  <si>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</si>
  <si>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</si>
  <si>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</si>
  <si>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</si>
  <si>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</si>
  <si>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</si>
  <si>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</si>
  <si>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</si>
  <si>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</si>
  <si>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</si>
  <si>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</si>
  <si>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</si>
  <si>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</si>
  <si>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</si>
  <si>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</si>
  <si>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</si>
  <si>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</si>
  <si>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</si>
  <si>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</si>
  <si>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</si>
  <si>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</si>
  <si>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</si>
  <si>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</si>
  <si>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</si>
  <si>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</si>
  <si>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</si>
  <si>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</si>
  <si>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</si>
  <si>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</si>
  <si>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</si>
  <si>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</si>
  <si>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</si>
  <si>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</si>
  <si>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</si>
  <si>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</si>
  <si>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</si>
  <si>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</si>
  <si>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</si>
  <si>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</si>
  <si>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</si>
  <si>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</si>
  <si>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</si>
  <si>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</si>
  <si>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</si>
  <si>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</si>
  <si>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</si>
  <si>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</si>
  <si>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</si>
  <si>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</si>
  <si>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</si>
  <si>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</si>
  <si>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</si>
  <si>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</si>
  <si>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</si>
  <si>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</si>
  <si>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</si>
  <si>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</si>
  <si>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</si>
  <si>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</si>
  <si>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</si>
  <si>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</si>
  <si>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</si>
  <si>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</si>
  <si>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</si>
  <si>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</si>
  <si>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</si>
  <si>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</si>
  <si>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</si>
  <si>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</si>
  <si>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</si>
  <si>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</si>
  <si>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</si>
  <si>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</si>
  <si>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</si>
  <si>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</si>
  <si>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</si>
  <si>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</si>
  <si>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</si>
  <si>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</si>
  <si>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</si>
  <si>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</si>
  <si>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</si>
  <si>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</si>
  <si>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</si>
  <si>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</si>
  <si>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</si>
  <si>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</si>
  <si>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</si>
  <si>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</si>
  <si>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</si>
  <si>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</si>
  <si>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</si>
  <si>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</si>
  <si>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</si>
  <si>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</si>
  <si>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</si>
  <si>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</si>
  <si>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</si>
  <si>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</si>
  <si>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</si>
  <si>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</si>
  <si>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</si>
  <si>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</si>
  <si>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</si>
  <si>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</si>
  <si>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</si>
  <si>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</si>
  <si>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</si>
  <si>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</si>
  <si>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</si>
  <si>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</si>
  <si>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</si>
  <si>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</si>
  <si>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</si>
  <si>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</si>
  <si>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</si>
  <si>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</si>
  <si>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</si>
  <si>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</si>
  <si>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</si>
  <si>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</si>
  <si>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</si>
  <si>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</si>
  <si>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</si>
  <si>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</si>
  <si>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</si>
  <si>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</si>
  <si>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</si>
  <si>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</si>
  <si>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</si>
  <si>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</si>
  <si>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</si>
  <si>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</si>
  <si>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</si>
  <si>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</si>
  <si>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</si>
  <si>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</si>
  <si>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</si>
  <si>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</si>
  <si>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</si>
  <si>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</si>
  <si>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</si>
  <si>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</si>
  <si>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</si>
  <si>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</si>
  <si>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</si>
  <si>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</si>
  <si>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</si>
  <si>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</si>
  <si>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</si>
  <si>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</si>
  <si>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</si>
  <si>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</si>
  <si>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</si>
  <si>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</si>
  <si>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</si>
  <si>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</si>
  <si>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</si>
  <si>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</si>
  <si>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</si>
  <si>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</si>
  <si>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</si>
  <si>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</si>
  <si>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</si>
  <si>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</si>
  <si>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</si>
  <si>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</si>
  <si>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</si>
  <si>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</si>
  <si>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</si>
  <si>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</si>
  <si>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</si>
  <si>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</si>
  <si>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</si>
  <si>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</si>
  <si>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</si>
  <si>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</si>
  <si>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</si>
  <si>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</si>
  <si>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</si>
  <si>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</si>
  <si>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</si>
  <si>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</si>
  <si>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</si>
  <si>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</si>
  <si>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</si>
  <si>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</si>
  <si>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</si>
  <si>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</si>
  <si>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</si>
  <si>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</si>
  <si>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</si>
  <si>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</si>
  <si>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</si>
  <si>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</si>
  <si>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</si>
  <si>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</si>
  <si>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</si>
  <si>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</si>
  <si>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</si>
  <si>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</si>
  <si>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</si>
  <si>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</si>
  <si>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</si>
  <si>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</si>
  <si>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</si>
  <si>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</si>
  <si>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</si>
  <si>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</si>
  <si>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</si>
  <si>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</si>
  <si>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</si>
  <si>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</si>
  <si>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</si>
  <si>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</si>
  <si>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</si>
  <si>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</si>
  <si>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</si>
  <si>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</si>
  <si>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</si>
  <si>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</si>
  <si>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</si>
  <si>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</si>
  <si>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</si>
  <si>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</si>
  <si>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</si>
  <si>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</si>
  <si>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</si>
  <si>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</si>
  <si>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</si>
  <si>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</si>
  <si>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</si>
  <si>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</si>
  <si>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</si>
  <si>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</si>
  <si>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</si>
  <si>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</si>
  <si>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</si>
  <si>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</si>
  <si>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</si>
  <si>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</si>
  <si>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</si>
  <si>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</si>
  <si>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</si>
  <si>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</si>
  <si>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</si>
  <si>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</si>
  <si>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</si>
  <si>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</si>
  <si>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</si>
  <si>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</si>
  <si>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</si>
  <si>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</si>
  <si>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</si>
  <si>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</si>
  <si>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</si>
  <si>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</si>
  <si>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</si>
  <si>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</si>
  <si>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</si>
  <si>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</si>
  <si>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</si>
  <si>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</si>
  <si>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</si>
  <si>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</si>
  <si>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</si>
  <si>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</si>
  <si>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</si>
  <si>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</si>
  <si>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</si>
  <si>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</si>
  <si>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</si>
  <si>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</si>
  <si>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</si>
  <si>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</si>
  <si>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</si>
  <si>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</si>
  <si>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</si>
  <si>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</si>
  <si>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</si>
  <si>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</si>
  <si>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</si>
  <si>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</si>
  <si>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</si>
  <si>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</si>
  <si>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</si>
  <si>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</si>
  <si>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</si>
  <si>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</si>
  <si>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</si>
  <si>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</si>
  <si>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</si>
  <si>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</si>
  <si>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</si>
  <si>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</si>
  <si>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</si>
  <si>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</si>
  <si>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</si>
  <si>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</si>
  <si>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</si>
  <si>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</si>
  <si>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</si>
  <si>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</si>
  <si>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</si>
  <si>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</si>
  <si>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</si>
  <si>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</si>
  <si>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</si>
  <si>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</si>
  <si>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</si>
  <si>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</si>
  <si>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</si>
  <si>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</si>
  <si>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</si>
  <si>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</si>
  <si>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</si>
  <si>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</si>
  <si>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</si>
  <si>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</si>
  <si>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</si>
  <si>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</si>
  <si>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</si>
  <si>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</si>
  <si>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</si>
  <si>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</si>
  <si>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</si>
  <si>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</si>
  <si>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</si>
  <si>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</si>
  <si>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</si>
  <si>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</si>
  <si>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</si>
  <si>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</si>
  <si>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</si>
  <si>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</si>
  <si>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</si>
  <si>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</si>
  <si>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</si>
  <si>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</si>
  <si>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</si>
  <si>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</si>
  <si>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</si>
  <si>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</si>
  <si>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</si>
  <si>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</si>
  <si>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</si>
  <si>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</si>
  <si>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</si>
  <si>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</si>
  <si>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</si>
  <si>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</si>
  <si>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</si>
  <si>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</si>
  <si>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</si>
  <si>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</si>
  <si>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</si>
  <si>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</si>
  <si>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</si>
  <si>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</si>
  <si>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</si>
  <si>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</si>
  <si>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</si>
  <si>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</si>
  <si>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</si>
  <si>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</si>
  <si>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</si>
  <si>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</si>
  <si>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</si>
  <si>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</si>
  <si>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</si>
  <si>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</si>
  <si>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</si>
  <si>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</si>
  <si>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</si>
  <si>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</si>
  <si>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</si>
  <si>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</si>
  <si>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</si>
  <si>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</si>
  <si>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</si>
  <si>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</si>
  <si>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</si>
  <si>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</si>
  <si>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</si>
  <si>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</si>
  <si>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</si>
  <si>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</si>
  <si>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</si>
  <si>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</si>
  <si>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</si>
  <si>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</si>
  <si>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</si>
  <si>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</si>
  <si>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</si>
  <si>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</si>
  <si>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</si>
  <si>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</si>
  <si>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</si>
  <si>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</si>
  <si>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</si>
  <si>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</si>
  <si>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</si>
  <si>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</si>
  <si>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</si>
  <si>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</si>
  <si>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</si>
  <si>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</si>
  <si>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</si>
  <si>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</si>
  <si>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</si>
  <si>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</si>
  <si>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</si>
  <si>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</si>
  <si>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</si>
  <si>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</si>
  <si>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</si>
  <si>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</si>
  <si>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</si>
  <si>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</si>
  <si>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</si>
  <si>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</si>
  <si>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</si>
  <si>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</si>
  <si>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</si>
  <si>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</si>
  <si>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</si>
  <si>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</si>
  <si>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</si>
  <si>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</si>
  <si>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</si>
  <si>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</si>
  <si>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</si>
  <si>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</si>
  <si>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</si>
  <si>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</si>
  <si>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</si>
  <si>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</si>
  <si>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</si>
  <si>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</si>
  <si>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</si>
  <si>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</si>
  <si>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</si>
  <si>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</si>
  <si>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</si>
  <si>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</si>
  <si>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</si>
  <si>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</si>
  <si>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</si>
  <si>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</si>
  <si>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</si>
  <si>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</si>
  <si>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</si>
  <si>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</si>
  <si>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</si>
  <si>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</si>
  <si>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</si>
  <si>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</si>
  <si>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</si>
  <si>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</si>
  <si>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</si>
  <si>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</si>
  <si>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</si>
  <si>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</si>
  <si>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</si>
  <si>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</si>
  <si>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</si>
  <si>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</si>
  <si>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</si>
  <si>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</si>
  <si>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</si>
  <si>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</si>
  <si>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</si>
  <si>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</si>
  <si>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</si>
  <si>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</si>
  <si>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</si>
  <si>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</si>
  <si>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</si>
  <si>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</si>
  <si>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</si>
  <si>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</si>
  <si>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</si>
  <si>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</si>
  <si>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</si>
  <si>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</si>
  <si>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</si>
  <si>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</si>
  <si>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</si>
  <si>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</si>
  <si>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</si>
  <si>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</si>
  <si>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</si>
  <si>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</si>
  <si>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</si>
  <si>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</si>
  <si>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</si>
  <si>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</si>
  <si>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</si>
  <si>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</si>
  <si>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</si>
  <si>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</si>
  <si>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</si>
  <si>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</si>
  <si>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</si>
  <si>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</si>
  <si>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</si>
  <si>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</si>
  <si>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</si>
  <si>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</si>
  <si>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</si>
  <si>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</si>
  <si>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</si>
  <si>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</si>
  <si>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</si>
  <si>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</si>
  <si>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</si>
  <si>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</si>
  <si>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</si>
  <si>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</si>
  <si>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</si>
  <si>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</si>
  <si>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</si>
  <si>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</si>
  <si>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</si>
  <si>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</si>
  <si>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</si>
  <si>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</si>
  <si>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</si>
  <si>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</si>
  <si>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</si>
  <si>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</si>
  <si>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</si>
  <si>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</si>
  <si>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</si>
  <si>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</si>
  <si>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</si>
  <si>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</si>
  <si>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</si>
  <si>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</si>
  <si>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</si>
  <si>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</si>
  <si>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</si>
  <si>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</si>
  <si>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</si>
  <si>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</si>
  <si>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</si>
  <si>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</si>
  <si>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</si>
  <si>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</si>
  <si>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</si>
  <si>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</si>
  <si>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</si>
  <si>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</si>
  <si>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</si>
  <si>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</si>
  <si>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</si>
  <si>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</si>
  <si>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</si>
  <si>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</si>
  <si>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</si>
  <si>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</si>
  <si>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</si>
  <si>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</si>
  <si>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</si>
  <si>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</si>
  <si>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</si>
  <si>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</si>
  <si>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</si>
  <si>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</si>
  <si>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</si>
  <si>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</si>
  <si>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</si>
  <si>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</si>
  <si>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</si>
  <si>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</si>
  <si>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</si>
  <si>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</si>
  <si>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</si>
  <si>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</si>
  <si>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</si>
  <si>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</si>
  <si>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</si>
  <si>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</si>
  <si>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</si>
  <si>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</si>
  <si>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</si>
  <si>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</si>
  <si>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</si>
  <si>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</si>
  <si>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</si>
  <si>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</si>
  <si>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</si>
  <si>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</si>
  <si>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</si>
  <si>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</si>
  <si>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</si>
  <si>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</si>
  <si>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</si>
  <si>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</si>
  <si>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</si>
  <si>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</si>
  <si>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</si>
  <si>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</si>
  <si>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</si>
  <si>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</si>
  <si>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</si>
  <si>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</si>
  <si>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</si>
  <si>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</si>
  <si>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</si>
  <si>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</si>
  <si>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</si>
  <si>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</si>
  <si>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</si>
  <si>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</si>
  <si>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</si>
  <si>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</si>
  <si>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</si>
  <si>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</si>
  <si>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</si>
  <si>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</si>
  <si>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</si>
  <si>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</si>
  <si>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</si>
  <si>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</si>
  <si>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</si>
  <si>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</si>
  <si>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</si>
  <si>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</si>
  <si>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</si>
  <si>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</si>
  <si>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</si>
  <si>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</si>
  <si>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</si>
  <si>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</si>
  <si>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</si>
  <si>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</si>
  <si>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</si>
  <si>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</si>
  <si>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</si>
  <si>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</si>
  <si>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</si>
  <si>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</si>
  <si>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</si>
  <si>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</si>
  <si>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</si>
  <si>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</si>
  <si>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</si>
  <si>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</si>
  <si>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</si>
  <si>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</si>
  <si>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</si>
  <si>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</si>
  <si>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</si>
  <si>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</si>
  <si>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</si>
  <si>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</si>
  <si>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</si>
  <si>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</si>
  <si>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</si>
  <si>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</si>
  <si>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</si>
  <si>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</si>
  <si>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</si>
  <si>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</si>
  <si>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</si>
  <si>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</si>
  <si>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</si>
  <si>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</si>
  <si>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</si>
  <si>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</si>
  <si>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</si>
  <si>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</si>
  <si>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</si>
  <si>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</si>
  <si>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</si>
  <si>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</si>
  <si>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</si>
  <si>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</si>
  <si>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</si>
  <si>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</si>
  <si>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</si>
  <si>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</si>
  <si>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</si>
  <si>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</si>
  <si>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</si>
  <si>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</si>
  <si>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</si>
  <si>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</si>
  <si>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</si>
  <si>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</si>
  <si>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</si>
  <si>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</si>
  <si>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</si>
  <si>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</si>
  <si>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</si>
  <si>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</si>
  <si>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</si>
  <si>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</si>
  <si>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</si>
  <si>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</si>
  <si>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</si>
  <si>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</si>
  <si>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</si>
  <si>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</si>
  <si>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</si>
  <si>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</si>
  <si>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</si>
  <si>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</si>
  <si>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</si>
  <si>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</si>
  <si>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</si>
  <si>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</si>
  <si>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</si>
  <si>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</si>
  <si>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</si>
  <si>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</si>
  <si>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</si>
  <si>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</si>
  <si>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</si>
  <si>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</si>
  <si>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</si>
  <si>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</si>
  <si>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</si>
  <si>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</si>
  <si>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</si>
  <si>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</si>
  <si>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</si>
  <si>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</si>
  <si>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</si>
  <si>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</si>
  <si>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</si>
  <si>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</si>
  <si>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</si>
  <si>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</si>
  <si>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</si>
  <si>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</si>
  <si>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</si>
  <si>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</si>
  <si>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</si>
  <si>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</si>
  <si>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</si>
  <si>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</si>
  <si>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</si>
  <si>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</si>
  <si>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</si>
  <si>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</si>
  <si>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</si>
  <si>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</si>
  <si>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</si>
  <si>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</si>
  <si>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</si>
  <si>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</si>
  <si>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</si>
  <si>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</si>
  <si>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</si>
  <si>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</si>
  <si>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</si>
  <si>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</si>
  <si>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</si>
  <si>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</si>
  <si>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</si>
  <si>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</si>
  <si>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</si>
  <si>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</si>
  <si>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</si>
  <si>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</si>
  <si>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</si>
  <si>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</si>
  <si>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</si>
  <si>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</si>
  <si>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</si>
  <si>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</si>
  <si>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</si>
  <si>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</si>
  <si>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</si>
  <si>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</si>
  <si>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</si>
  <si>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</si>
  <si>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</si>
  <si>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</si>
  <si>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</si>
  <si>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</si>
  <si>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</si>
  <si>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</si>
  <si>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</si>
  <si>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</si>
  <si>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</si>
  <si>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</si>
  <si>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</si>
  <si>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</si>
  <si>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</si>
  <si>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</si>
  <si>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</si>
  <si>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</si>
  <si>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</si>
  <si>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</si>
  <si>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</si>
  <si>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</si>
  <si>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</si>
  <si>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</si>
  <si>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</si>
  <si>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</si>
  <si>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</si>
  <si>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</si>
  <si>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</si>
  <si>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</si>
  <si>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</si>
  <si>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</si>
  <si>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</si>
  <si>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</si>
  <si>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</si>
  <si>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</si>
  <si>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</si>
  <si>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</si>
  <si>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</si>
  <si>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</si>
  <si>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</si>
  <si>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</si>
  <si>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</si>
  <si>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</si>
  <si>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</si>
  <si>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</si>
  <si>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</si>
  <si>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</si>
  <si>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</si>
  <si>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</si>
  <si>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</si>
  <si>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</si>
  <si>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</si>
  <si>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</si>
  <si>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</si>
  <si>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</si>
  <si>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</si>
  <si>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</si>
  <si>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</si>
  <si>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</si>
  <si>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</si>
  <si>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</si>
  <si>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</si>
  <si>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</si>
  <si>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</si>
  <si>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</si>
  <si>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</si>
  <si>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</si>
  <si>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</si>
  <si>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</si>
  <si>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</si>
  <si>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</si>
  <si>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</si>
  <si>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</si>
  <si>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</si>
  <si>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</si>
  <si>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</si>
  <si>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</si>
  <si>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</si>
  <si>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</si>
  <si>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</si>
  <si>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</si>
  <si>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</si>
  <si>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</si>
  <si>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</si>
  <si>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</si>
  <si>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</si>
  <si>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</si>
  <si>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</si>
  <si>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</si>
  <si>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</si>
  <si>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</si>
  <si>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</si>
  <si>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</si>
  <si>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</si>
  <si>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</si>
  <si>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</si>
  <si>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</si>
  <si>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</si>
  <si>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</si>
  <si>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</si>
  <si>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</si>
  <si>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</si>
  <si>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</si>
  <si>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</si>
  <si>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</si>
  <si>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</si>
  <si>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</si>
  <si>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</si>
  <si>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</si>
  <si>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</si>
  <si>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</si>
  <si>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</si>
  <si>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</si>
  <si>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</si>
  <si>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</si>
  <si>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</si>
  <si>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</si>
  <si>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</si>
  <si>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</si>
  <si>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</si>
  <si>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</si>
  <si>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</si>
  <si>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</si>
  <si>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</si>
  <si>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</si>
  <si>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</si>
  <si>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</si>
  <si>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</si>
  <si>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</si>
  <si>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</si>
  <si>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</si>
  <si>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</si>
  <si>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</si>
  <si>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</si>
  <si>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</si>
  <si>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</si>
  <si>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</si>
  <si>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</si>
  <si>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</si>
  <si>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</si>
  <si>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</si>
  <si>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</si>
  <si>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</si>
  <si>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</si>
  <si>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</si>
  <si>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</si>
  <si>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</si>
  <si>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</si>
  <si>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</si>
  <si>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</si>
  <si>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</si>
  <si>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</si>
  <si>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</si>
  <si>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</si>
  <si>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</si>
  <si>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</si>
  <si>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</si>
  <si>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</si>
  <si>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</si>
  <si>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</si>
  <si>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</si>
  <si>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</si>
  <si>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</si>
  <si>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</si>
  <si>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</si>
  <si>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</si>
  <si>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</si>
  <si>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</si>
  <si>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</si>
  <si>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</si>
  <si>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</si>
  <si>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</si>
  <si>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</si>
  <si>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</si>
  <si>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</si>
  <si>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</si>
  <si>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</si>
  <si>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</si>
  <si>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</si>
  <si>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</si>
  <si>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</si>
  <si>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</si>
  <si>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</si>
  <si>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</si>
  <si>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</si>
  <si>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</si>
  <si>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</si>
  <si>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</si>
  <si>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</si>
  <si>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</si>
  <si>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</si>
  <si>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</si>
  <si>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</si>
  <si>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</si>
  <si>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</si>
  <si>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</si>
  <si>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</si>
  <si>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</si>
  <si>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</si>
  <si>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</si>
  <si>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</si>
  <si>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</si>
  <si>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</si>
  <si>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</si>
  <si>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</si>
  <si>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</si>
  <si>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</si>
  <si>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</si>
  <si>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</si>
  <si>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</si>
  <si>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</si>
  <si>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</si>
  <si>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</si>
  <si>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</si>
  <si>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</si>
  <si>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</si>
  <si>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</si>
  <si>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</si>
  <si>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</si>
  <si>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</si>
  <si>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</si>
  <si>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</si>
  <si>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</si>
  <si>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</si>
  <si>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</si>
  <si>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</si>
  <si>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</si>
  <si>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</si>
  <si>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</si>
  <si>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</si>
  <si>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</si>
  <si>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</si>
  <si>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</si>
  <si>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</si>
  <si>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</si>
  <si>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</si>
  <si>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</si>
  <si>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</si>
  <si>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</si>
  <si>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</si>
  <si>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</si>
  <si>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</si>
  <si>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</si>
  <si>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</si>
  <si>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</si>
  <si>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</si>
  <si>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</si>
  <si>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</si>
  <si>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</si>
  <si>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</si>
  <si>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</si>
  <si>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</si>
  <si>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</si>
  <si>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</si>
  <si>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</si>
  <si>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</si>
  <si>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</si>
  <si>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</si>
  <si>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</si>
  <si>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</si>
  <si>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</si>
  <si>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</si>
  <si>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</si>
  <si>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</si>
  <si>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</si>
  <si>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</si>
  <si>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</si>
  <si>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</si>
  <si>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</si>
  <si>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</si>
  <si>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</si>
  <si>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</si>
  <si>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</si>
  <si>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</si>
  <si>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</si>
  <si>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</si>
  <si>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</si>
  <si>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</si>
  <si>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</si>
  <si>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</si>
  <si>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</si>
  <si>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</si>
  <si>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</si>
  <si>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</si>
  <si>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</si>
  <si>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</si>
  <si>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</si>
  <si>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</si>
  <si>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</si>
  <si>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</si>
  <si>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</si>
  <si>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</si>
  <si>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</si>
  <si>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</si>
  <si>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</si>
  <si>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</si>
  <si>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</si>
  <si>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</si>
  <si>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</si>
  <si>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</si>
  <si>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</si>
  <si>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</si>
  <si>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</si>
  <si>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</si>
  <si>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</si>
  <si>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</si>
  <si>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</si>
  <si>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</si>
  <si>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</si>
  <si>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</si>
  <si>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</si>
  <si>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</si>
  <si>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</si>
  <si>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</si>
  <si>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</si>
  <si>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</si>
  <si>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</si>
  <si>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</si>
  <si>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</si>
  <si>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</si>
  <si>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</si>
  <si>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</si>
  <si>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</si>
  <si>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</si>
  <si>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</si>
  <si>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</si>
  <si>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</si>
  <si>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</si>
  <si>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</si>
  <si>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</si>
  <si>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</si>
  <si>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</si>
  <si>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</si>
  <si>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</si>
  <si>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</si>
  <si>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</si>
  <si>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</si>
  <si>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</si>
  <si>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</si>
  <si>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</si>
  <si>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</si>
  <si>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</si>
  <si>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</si>
  <si>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</si>
  <si>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</si>
  <si>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</si>
  <si>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</si>
  <si>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</si>
  <si>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</si>
  <si>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</si>
  <si>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</si>
  <si>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</si>
  <si>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</si>
  <si>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</si>
  <si>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</si>
  <si>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</si>
  <si>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</si>
  <si>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</si>
  <si>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</si>
  <si>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</si>
  <si>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</si>
  <si>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</si>
  <si>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</si>
  <si>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</si>
  <si>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</si>
  <si>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</si>
  <si>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</si>
  <si>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</si>
  <si>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</si>
  <si>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</si>
  <si>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</si>
  <si>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</si>
  <si>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</si>
  <si>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</si>
  <si>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</si>
  <si>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</si>
  <si>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</si>
  <si>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</si>
  <si>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</si>
  <si>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</si>
  <si>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</si>
  <si>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</si>
  <si>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</si>
  <si>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</si>
  <si>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</si>
  <si>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</si>
  <si>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</si>
  <si>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</si>
  <si>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</si>
  <si>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</si>
  <si>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</si>
  <si>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</si>
  <si>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</si>
  <si>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</si>
  <si>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</si>
  <si>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</si>
  <si>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</si>
  <si>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</si>
  <si>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</si>
  <si>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</si>
  <si>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</si>
  <si>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</si>
  <si>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</si>
  <si>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</si>
  <si>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</si>
  <si>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</si>
  <si>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</si>
  <si>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</si>
  <si>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</si>
  <si>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</si>
  <si>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</si>
  <si>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</si>
  <si>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</si>
  <si>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</si>
  <si>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</si>
  <si>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</si>
  <si>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</si>
  <si>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</si>
  <si>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</si>
  <si>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</si>
  <si>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</si>
  <si>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</si>
  <si>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</si>
  <si>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</si>
  <si>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</si>
  <si>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</si>
  <si>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</si>
  <si>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</si>
  <si>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</si>
  <si>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</si>
  <si>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</si>
  <si>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</si>
  <si>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</si>
  <si>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</si>
  <si>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</si>
  <si>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</si>
  <si>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</si>
  <si>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</si>
  <si>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</si>
  <si>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</si>
  <si>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</si>
  <si>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</si>
  <si>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</si>
  <si>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</si>
  <si>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</si>
  <si>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</si>
  <si>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</si>
  <si>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</si>
  <si>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</si>
  <si>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</si>
  <si>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</si>
  <si>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</si>
  <si>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</si>
  <si>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</si>
  <si>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</si>
  <si>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</si>
  <si>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</si>
  <si>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</si>
  <si>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</si>
  <si>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</si>
  <si>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</si>
  <si>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</si>
  <si>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</si>
  <si>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</si>
  <si>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</si>
  <si>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</si>
  <si>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</si>
  <si>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</si>
  <si>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</si>
  <si>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</si>
  <si>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</si>
  <si>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</si>
  <si>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</si>
  <si>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</si>
  <si>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</si>
  <si>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</si>
  <si>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</si>
  <si>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</si>
  <si>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</si>
  <si>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</si>
  <si>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</si>
  <si>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</si>
  <si>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</si>
  <si>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</si>
  <si>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</si>
  <si>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</si>
  <si>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</si>
  <si>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</si>
  <si>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</si>
  <si>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</si>
  <si>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</si>
  <si>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</si>
  <si>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</si>
  <si>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</si>
  <si>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</si>
  <si>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</si>
  <si>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</si>
  <si>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</si>
  <si>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</si>
  <si>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</si>
  <si>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</si>
  <si>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</si>
  <si>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</si>
  <si>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</si>
  <si>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</si>
  <si>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</si>
  <si>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</si>
  <si>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</si>
  <si>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</si>
  <si>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</si>
  <si>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</si>
  <si>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</si>
  <si>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</si>
  <si>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</si>
  <si>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</si>
  <si>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</si>
  <si>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</si>
  <si>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</si>
  <si>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</si>
  <si>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</si>
  <si>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</si>
  <si>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</si>
  <si>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</si>
  <si>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</si>
  <si>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</si>
  <si>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</si>
  <si>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</si>
  <si>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</si>
  <si>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</si>
  <si>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</si>
  <si>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</si>
  <si>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</si>
  <si>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</si>
  <si>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</si>
  <si>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</si>
  <si>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</si>
  <si>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</si>
  <si>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</si>
  <si>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</si>
  <si>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</si>
  <si>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</si>
  <si>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</si>
  <si>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</si>
  <si>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</si>
  <si>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</si>
  <si>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</si>
  <si>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</si>
  <si>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</si>
  <si>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</si>
  <si>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</si>
  <si>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</si>
  <si>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</si>
  <si>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</si>
  <si>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</si>
  <si>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</si>
  <si>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</si>
  <si>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</si>
  <si>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</si>
  <si>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</si>
  <si>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</si>
  <si>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</si>
  <si>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</si>
  <si>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</si>
  <si>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</si>
  <si>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</si>
  <si>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</si>
  <si>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</si>
  <si>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</si>
  <si>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</si>
  <si>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</si>
  <si>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</si>
  <si>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</si>
  <si>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</si>
  <si>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</si>
  <si>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</si>
  <si>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</si>
  <si>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</si>
  <si>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</si>
  <si>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</si>
  <si>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</si>
  <si>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</si>
  <si>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</si>
  <si>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</si>
  <si>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</si>
  <si>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</si>
  <si>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</si>
  <si>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</si>
  <si>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</si>
  <si>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</si>
  <si>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</si>
  <si>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</si>
  <si>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</si>
  <si>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</si>
  <si>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</si>
  <si>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</si>
  <si>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</si>
  <si>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</si>
  <si>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</si>
  <si>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</si>
  <si>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</si>
  <si>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</si>
  <si>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</si>
  <si>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</si>
  <si>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</si>
  <si>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</si>
  <si>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</si>
  <si>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</si>
  <si>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</si>
  <si>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</si>
  <si>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</si>
  <si>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</si>
  <si>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</si>
  <si>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</si>
  <si>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</si>
  <si>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</si>
  <si>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</si>
  <si>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</si>
  <si>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</si>
  <si>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</si>
  <si>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</si>
  <si>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</si>
  <si>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</si>
  <si>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</si>
  <si>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</si>
  <si>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</si>
  <si>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</si>
  <si>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</si>
  <si>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</si>
  <si>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</si>
  <si>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</si>
  <si>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</si>
  <si>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</si>
  <si>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</si>
  <si>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</si>
  <si>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</si>
  <si>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</si>
  <si>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</si>
  <si>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</si>
  <si>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</si>
  <si>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</si>
  <si>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</si>
  <si>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</si>
  <si>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</si>
  <si>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</si>
  <si>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</si>
  <si>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</si>
  <si>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</si>
  <si>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</si>
  <si>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</si>
  <si>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</si>
  <si>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</si>
  <si>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</si>
  <si>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</si>
  <si>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</si>
  <si>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</si>
  <si>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</si>
  <si>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</si>
  <si>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</si>
  <si>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</si>
  <si>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</si>
  <si>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</si>
  <si>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</si>
  <si>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</si>
  <si>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</si>
  <si>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</si>
  <si>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</si>
  <si>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</si>
  <si>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</si>
  <si>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</si>
  <si>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</si>
  <si>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</si>
  <si>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</si>
  <si>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</si>
  <si>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</si>
  <si>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</si>
  <si>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</si>
  <si>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</si>
  <si>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</si>
  <si>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</si>
  <si>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</si>
  <si>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</si>
  <si>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</si>
  <si>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</si>
  <si>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</si>
  <si>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</si>
  <si>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</si>
  <si>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</si>
  <si>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</si>
  <si>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</si>
  <si>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</si>
  <si>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</si>
  <si>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</si>
  <si>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</si>
  <si>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</si>
  <si>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</si>
  <si>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</si>
  <si>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</si>
  <si>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</si>
  <si>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</si>
  <si>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</si>
  <si>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</si>
  <si>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</si>
  <si>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</si>
  <si>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</si>
  <si>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</si>
  <si>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</si>
  <si>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</si>
  <si>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</si>
  <si>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</si>
  <si>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</si>
  <si>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</si>
  <si>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</si>
  <si>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</si>
  <si>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</si>
  <si>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</si>
  <si>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</si>
  <si>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</si>
  <si>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</si>
  <si>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</si>
  <si>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</si>
  <si>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</si>
  <si>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</si>
  <si>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</si>
  <si>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</si>
  <si>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</si>
  <si>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</si>
  <si>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</si>
  <si>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</si>
  <si>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</si>
  <si>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</si>
  <si>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</si>
  <si>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</si>
  <si>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</si>
  <si>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</si>
  <si>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</si>
  <si>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</si>
  <si>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</si>
  <si>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</si>
  <si>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</si>
  <si>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</si>
  <si>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</si>
  <si>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</si>
  <si>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</si>
  <si>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</si>
  <si>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</si>
  <si>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</si>
  <si>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</si>
  <si>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</si>
  <si>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</si>
  <si>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</si>
  <si>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</si>
  <si>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</si>
  <si>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</si>
  <si>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</si>
  <si>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</si>
  <si>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</si>
  <si>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</si>
  <si>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</si>
  <si>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</si>
  <si>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</si>
  <si>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</si>
  <si>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</si>
  <si>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</si>
  <si>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</si>
  <si>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</si>
  <si>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</si>
  <si>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</si>
  <si>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</si>
  <si>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</si>
  <si>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</si>
  <si>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</si>
  <si>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</si>
  <si>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</si>
  <si>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</si>
  <si>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</si>
  <si>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</si>
  <si>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</si>
  <si>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</si>
  <si>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</si>
  <si>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</si>
  <si>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</si>
  <si>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</si>
  <si>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</si>
  <si>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</si>
  <si>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</si>
  <si>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</si>
  <si>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</si>
  <si>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</si>
  <si>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</si>
  <si>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</si>
  <si>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</si>
  <si>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</si>
  <si>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</si>
  <si>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</si>
  <si>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</si>
  <si>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</si>
  <si>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</si>
  <si>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</si>
  <si>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</si>
  <si>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</si>
  <si>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</si>
  <si>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</si>
  <si>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</si>
  <si>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</si>
  <si>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</si>
  <si>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</si>
  <si>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</si>
  <si>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</si>
  <si>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</si>
  <si>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</si>
  <si>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</si>
  <si>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</si>
  <si>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</si>
  <si>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</si>
  <si>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</si>
  <si>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</si>
  <si>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</si>
  <si>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</si>
  <si>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</si>
  <si>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</si>
  <si>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</si>
  <si>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</si>
  <si>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</si>
  <si>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</si>
  <si>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</si>
  <si>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</si>
  <si>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</si>
  <si>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</si>
  <si>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</si>
  <si>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</si>
  <si>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</si>
  <si>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</si>
  <si>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</si>
  <si>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</si>
  <si>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</si>
  <si>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</si>
  <si>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</si>
  <si>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</si>
  <si>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</si>
  <si>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</si>
  <si>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</si>
  <si>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</si>
  <si>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</si>
  <si>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</si>
  <si>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</si>
  <si>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</si>
  <si>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</si>
  <si>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</si>
  <si>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</si>
  <si>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</si>
  <si>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</si>
  <si>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</si>
  <si>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</si>
  <si>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</si>
  <si>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</si>
  <si>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</si>
  <si>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</si>
  <si>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</si>
  <si>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</si>
  <si>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</si>
  <si>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</si>
  <si>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</si>
  <si>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</si>
  <si>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</si>
  <si>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</si>
  <si>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</si>
  <si>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</si>
  <si>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</si>
  <si>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</si>
  <si>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</si>
  <si>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</si>
  <si>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</si>
  <si>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</si>
  <si>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</si>
  <si>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</si>
  <si>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</si>
  <si>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</si>
  <si>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</si>
  <si>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</si>
  <si>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</si>
  <si>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</si>
  <si>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</si>
  <si>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</si>
  <si>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</si>
  <si>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</si>
  <si>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</si>
  <si>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</si>
  <si>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</si>
  <si>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</si>
  <si>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</si>
  <si>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</si>
  <si>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</si>
  <si>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</si>
  <si>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</si>
  <si>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</si>
  <si>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</si>
  <si>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</si>
  <si>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</si>
  <si>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</si>
  <si>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</si>
  <si>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</si>
  <si>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</si>
  <si>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</si>
  <si>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</si>
  <si>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</si>
  <si>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</si>
  <si>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</si>
  <si>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</si>
  <si>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</si>
  <si>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</si>
  <si>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</si>
  <si>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</si>
  <si>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</si>
  <si>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</si>
  <si>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</si>
  <si>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</si>
  <si>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</si>
  <si>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</si>
  <si>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</si>
  <si>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</si>
  <si>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</si>
  <si>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</si>
  <si>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</si>
  <si>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</si>
  <si>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</si>
  <si>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</si>
  <si>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</si>
  <si>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</si>
  <si>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</si>
  <si>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</si>
  <si>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</si>
  <si>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</si>
  <si>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</si>
  <si>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</si>
  <si>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</si>
  <si>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</si>
  <si>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</si>
  <si>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</si>
  <si>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</si>
  <si>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</si>
  <si>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</si>
  <si>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</si>
  <si>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</si>
  <si>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</si>
  <si>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</si>
  <si>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</si>
  <si>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</si>
  <si>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</si>
  <si>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</si>
  <si>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</si>
  <si>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</si>
  <si>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</si>
  <si>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</si>
  <si>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</si>
  <si>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</si>
  <si>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</si>
  <si>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</si>
  <si>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</si>
  <si>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</si>
  <si>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</si>
  <si>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</si>
  <si>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</si>
  <si>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</si>
  <si>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</si>
  <si>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</si>
  <si>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</si>
  <si>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</si>
  <si>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</si>
  <si>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</si>
  <si>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</si>
  <si>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</si>
  <si>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</si>
  <si>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</si>
  <si>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</si>
  <si>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</si>
  <si>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</si>
  <si>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</si>
  <si>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</si>
  <si>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</si>
  <si>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</si>
  <si>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</si>
  <si>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</si>
  <si>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</si>
  <si>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</si>
  <si>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</si>
  <si>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</si>
  <si>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</si>
  <si>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</si>
  <si>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</si>
  <si>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</si>
  <si>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</si>
  <si>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</si>
  <si>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</si>
  <si>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</si>
  <si>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</si>
  <si>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</si>
  <si>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</si>
  <si>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</si>
  <si>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</si>
  <si>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</si>
  <si>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</si>
  <si>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</si>
  <si>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</si>
  <si>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</si>
  <si>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</si>
  <si>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</si>
  <si>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</si>
  <si>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</si>
  <si>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</si>
  <si>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</si>
  <si>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</si>
  <si>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</si>
  <si>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</si>
  <si>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</si>
  <si>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</si>
  <si>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</si>
  <si>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</si>
  <si>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</si>
  <si>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</si>
  <si>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</si>
  <si>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</si>
  <si>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</si>
  <si>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</si>
  <si>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</si>
  <si>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</si>
  <si>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</si>
  <si>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</si>
  <si>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</si>
  <si>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</si>
  <si>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</si>
  <si>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</si>
  <si>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</si>
  <si>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</si>
  <si>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</si>
  <si>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</si>
  <si>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</si>
  <si>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</si>
  <si>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</si>
  <si>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</si>
  <si>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</si>
  <si>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</si>
  <si>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</si>
  <si>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</si>
  <si>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</si>
  <si>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</si>
  <si>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</si>
  <si>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</si>
  <si>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</si>
  <si>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</si>
  <si>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</si>
  <si>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</si>
  <si>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</si>
  <si>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</si>
  <si>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</si>
  <si>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</si>
  <si>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</si>
  <si>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</si>
  <si>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</si>
  <si>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</si>
  <si>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</si>
  <si>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</si>
  <si>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</si>
  <si>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</si>
  <si>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</si>
  <si>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</si>
  <si>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</si>
  <si>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</si>
  <si>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</si>
  <si>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</si>
  <si>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</si>
  <si>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</si>
  <si>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</si>
  <si>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</si>
  <si>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</si>
  <si>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</si>
  <si>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</si>
  <si>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</si>
  <si>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</si>
  <si>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</si>
  <si>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</si>
  <si>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</si>
  <si>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</si>
  <si>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</si>
  <si>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</si>
  <si>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</si>
  <si>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</si>
  <si>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</si>
  <si>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</si>
  <si>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</si>
  <si>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</si>
  <si>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</si>
  <si>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</si>
  <si>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</si>
  <si>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</si>
  <si>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</si>
  <si>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</si>
  <si>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</si>
  <si>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</si>
  <si>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</si>
  <si>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</si>
  <si>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</si>
  <si>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</si>
  <si>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</si>
  <si>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</si>
  <si>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</si>
  <si>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</si>
  <si>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</si>
  <si>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</si>
  <si>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</si>
  <si>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</si>
  <si>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</si>
  <si>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</si>
  <si>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</si>
  <si>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</si>
  <si>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</si>
  <si>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</si>
  <si>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</si>
  <si>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</si>
  <si>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</si>
  <si>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</si>
  <si>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</si>
  <si>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</si>
  <si>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</si>
  <si>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</si>
  <si>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</si>
  <si>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</si>
  <si>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</si>
  <si>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</si>
  <si>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</si>
  <si>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</si>
  <si>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</si>
  <si>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</si>
  <si>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</si>
  <si>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</si>
  <si>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</si>
  <si>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</si>
  <si>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</si>
  <si>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</si>
  <si>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</si>
  <si>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</si>
  <si>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</si>
  <si>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</si>
  <si>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</si>
  <si>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</si>
  <si>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</si>
  <si>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</si>
  <si>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</si>
  <si>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</si>
  <si>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</si>
  <si>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</si>
  <si>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</si>
  <si>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</si>
  <si>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</si>
  <si>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</si>
  <si>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</si>
  <si>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</si>
  <si>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</si>
  <si>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</si>
  <si>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</si>
  <si>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</si>
  <si>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</si>
  <si>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</si>
  <si>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</si>
  <si>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</si>
  <si>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</si>
  <si>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</si>
  <si>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</si>
  <si>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</si>
  <si>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</si>
  <si>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</si>
  <si>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</si>
  <si>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</si>
  <si>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</si>
  <si>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</si>
  <si>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</si>
  <si>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</si>
  <si>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</si>
  <si>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</si>
  <si>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</si>
  <si>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</si>
  <si>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</si>
  <si>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</si>
  <si>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</si>
  <si>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</si>
  <si>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</si>
  <si>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</si>
  <si>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</si>
  <si>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</si>
  <si>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</si>
  <si>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</si>
  <si>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</si>
  <si>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</si>
  <si>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</si>
  <si>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</si>
  <si>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</si>
  <si>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</si>
  <si>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</si>
  <si>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</si>
  <si>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</si>
  <si>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</si>
  <si>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</si>
  <si>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</si>
  <si>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</si>
  <si>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</si>
  <si>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</si>
  <si>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</si>
  <si>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</si>
  <si>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</si>
  <si>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</si>
  <si>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</si>
  <si>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</si>
  <si>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</si>
  <si>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</si>
  <si>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</si>
  <si>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</si>
  <si>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</si>
  <si>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</si>
  <si>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</si>
  <si>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</si>
  <si>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</si>
  <si>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</si>
  <si>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</si>
  <si>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</si>
  <si>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</si>
  <si>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</si>
  <si>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</si>
  <si>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</si>
  <si>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</si>
  <si>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</si>
  <si>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</si>
  <si>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</si>
  <si>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</si>
  <si>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</si>
  <si>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</si>
  <si>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</si>
  <si>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</si>
  <si>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</si>
  <si>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</si>
  <si>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</si>
  <si>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</si>
  <si>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</si>
  <si>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</si>
  <si>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</si>
  <si>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</si>
  <si>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</si>
  <si>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</si>
  <si>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</si>
  <si>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</si>
  <si>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</si>
  <si>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</si>
  <si>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</si>
  <si>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</si>
  <si>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</si>
  <si>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</si>
  <si>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</si>
  <si>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</si>
  <si>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</si>
  <si>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</si>
  <si>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</si>
  <si>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</si>
  <si>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</si>
  <si>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</si>
  <si>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</si>
  <si>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</si>
  <si>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</si>
  <si>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</si>
  <si>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</si>
  <si>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</si>
  <si>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</si>
  <si>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</si>
  <si>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</si>
  <si>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</si>
  <si>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</si>
  <si>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</si>
  <si>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</si>
  <si>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</si>
  <si>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</si>
  <si>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</si>
  <si>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</si>
  <si>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</si>
  <si>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</si>
  <si>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</si>
  <si>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</si>
  <si>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</si>
  <si>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</si>
  <si>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</si>
  <si>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</si>
  <si>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</si>
  <si>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</si>
  <si>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</si>
  <si>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</si>
  <si>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</si>
  <si>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</si>
  <si>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</si>
  <si>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</si>
  <si>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</si>
  <si>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</si>
  <si>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</si>
  <si>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</si>
  <si>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</si>
  <si>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</si>
  <si>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</si>
  <si>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</si>
  <si>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</si>
  <si>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</si>
  <si>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</si>
  <si>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</si>
  <si>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</si>
  <si>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</si>
  <si>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</si>
  <si>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</si>
  <si>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</si>
  <si>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</si>
  <si>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</si>
  <si>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</si>
  <si>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</si>
  <si>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</si>
  <si>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</si>
  <si>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</si>
  <si>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</si>
  <si>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</si>
  <si>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</si>
  <si>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</si>
  <si>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</si>
  <si>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</si>
  <si>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</si>
  <si>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</si>
  <si>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</si>
  <si>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</si>
  <si>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</si>
  <si>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</si>
  <si>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</si>
  <si>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</si>
  <si>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</si>
  <si>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</si>
  <si>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</si>
  <si>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</si>
  <si>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</si>
  <si>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</si>
  <si>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</si>
  <si>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</si>
  <si>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</si>
  <si>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</si>
  <si>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</si>
  <si>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</si>
  <si>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</si>
  <si>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</si>
  <si>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</si>
  <si>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</si>
  <si>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</si>
  <si>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</si>
  <si>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</si>
  <si>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</si>
  <si>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</si>
  <si>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</si>
  <si>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</si>
  <si>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</si>
  <si>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</si>
  <si>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</si>
  <si>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</si>
  <si>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</si>
  <si>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</si>
  <si>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</si>
  <si>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</si>
  <si>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</si>
  <si>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</si>
  <si>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</si>
  <si>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</si>
  <si>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</si>
  <si>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</si>
  <si>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</si>
  <si>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</si>
  <si>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</si>
  <si>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</si>
  <si>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</si>
  <si>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</si>
  <si>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</si>
  <si>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</si>
  <si>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</si>
  <si>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</si>
  <si>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</si>
  <si>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</si>
  <si>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</si>
  <si>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</si>
  <si>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</si>
  <si>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</si>
  <si>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</si>
  <si>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</si>
  <si>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</si>
  <si>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</si>
  <si>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</si>
  <si>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</si>
  <si>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</si>
  <si>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</si>
  <si>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</si>
  <si>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</si>
  <si>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</si>
  <si>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</si>
  <si>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</si>
  <si>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</si>
  <si>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</si>
  <si>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</si>
  <si>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</si>
  <si>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</si>
  <si>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</si>
  <si>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</si>
  <si>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</si>
  <si>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</si>
  <si>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</si>
  <si>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</si>
  <si>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</si>
  <si>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</si>
  <si>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</si>
  <si>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</si>
  <si>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</si>
  <si>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</si>
  <si>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</si>
  <si>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</si>
  <si>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</si>
  <si>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</si>
  <si>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</si>
  <si>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</si>
  <si>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</si>
  <si>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</si>
  <si>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</si>
  <si>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</si>
  <si>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</si>
  <si>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</si>
  <si>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</si>
  <si>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</si>
  <si>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</si>
  <si>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</si>
  <si>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</si>
  <si>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</si>
  <si>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</si>
  <si>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</si>
  <si>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</si>
  <si>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</si>
  <si>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</si>
  <si>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</si>
  <si>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</si>
  <si>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</si>
  <si>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</si>
  <si>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</si>
  <si>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</si>
  <si>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</si>
  <si>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</si>
  <si>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</si>
  <si>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</si>
  <si>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</si>
  <si>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</si>
  <si>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</si>
  <si>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</si>
  <si>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</si>
  <si>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</si>
  <si>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</si>
  <si>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</si>
  <si>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</si>
  <si>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</si>
  <si>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</si>
  <si>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</si>
  <si>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</si>
  <si>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</si>
  <si>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</si>
  <si>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</si>
  <si>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</si>
  <si>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</si>
  <si>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</si>
  <si>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</si>
  <si>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</si>
  <si>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</si>
  <si>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</si>
  <si>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</si>
  <si>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</si>
  <si>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</si>
  <si>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</si>
  <si>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</si>
  <si>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</si>
  <si>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</si>
  <si>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</si>
  <si>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</si>
  <si>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</si>
  <si>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</si>
  <si>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</si>
  <si>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</si>
  <si>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</si>
  <si>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</si>
  <si>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</si>
  <si>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</si>
  <si>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</si>
  <si>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</si>
  <si>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</si>
  <si>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</si>
  <si>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</si>
  <si>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</si>
  <si>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</si>
  <si>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</si>
  <si>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</si>
  <si>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</si>
  <si>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</si>
  <si>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</si>
  <si>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</si>
  <si>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</si>
  <si>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</si>
  <si>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</si>
  <si>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</si>
  <si>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</si>
  <si>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</si>
  <si>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</si>
  <si>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</si>
  <si>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</si>
  <si>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</si>
  <si>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</si>
  <si>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</si>
  <si>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</si>
  <si>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</si>
  <si>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</si>
  <si>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</si>
  <si>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</si>
  <si>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</si>
  <si>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</si>
  <si>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</si>
  <si>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</si>
  <si>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</si>
  <si>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</si>
  <si>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</si>
  <si>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</si>
  <si>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</si>
  <si>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</si>
  <si>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</si>
  <si>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</si>
  <si>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</si>
  <si>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</si>
  <si>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</si>
  <si>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</si>
  <si>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</si>
  <si>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</si>
  <si>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</si>
  <si>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</si>
  <si>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</si>
  <si>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</si>
  <si>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</si>
  <si>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</si>
  <si>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</si>
  <si>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</si>
  <si>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</si>
  <si>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</si>
  <si>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</si>
  <si>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</si>
  <si>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</si>
  <si>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</si>
  <si>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</si>
  <si>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</si>
  <si>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</si>
  <si>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</si>
  <si>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</si>
  <si>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</si>
  <si>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</si>
  <si>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</si>
  <si>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</si>
  <si>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</si>
  <si>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</si>
  <si>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</si>
  <si>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</si>
  <si>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</si>
  <si>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</si>
  <si>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</si>
  <si>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</si>
  <si>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</si>
  <si>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</si>
  <si>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</si>
  <si>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</si>
  <si>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</si>
  <si>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</si>
  <si>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</si>
  <si>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</si>
  <si>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</si>
  <si>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</si>
  <si>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</si>
  <si>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</si>
  <si>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</si>
  <si>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</si>
  <si>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</si>
  <si>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</si>
  <si>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</si>
  <si>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</si>
  <si>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</si>
  <si>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</si>
  <si>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</si>
  <si>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</si>
  <si>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</si>
  <si>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</si>
  <si>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</si>
  <si>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</si>
  <si>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</si>
  <si>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</si>
  <si>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</si>
  <si>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</si>
  <si>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</si>
  <si>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</si>
  <si>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</si>
  <si>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</si>
  <si>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</si>
  <si>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</si>
  <si>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</si>
  <si>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</si>
  <si>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</si>
  <si>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</si>
  <si>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</si>
  <si>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</si>
  <si>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</si>
  <si>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</si>
  <si>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</si>
  <si>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</si>
  <si>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</si>
  <si>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</si>
  <si>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</si>
  <si>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</si>
  <si>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</si>
  <si>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</si>
  <si>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</si>
  <si>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</si>
  <si>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</si>
  <si>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</si>
  <si>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</si>
  <si>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</si>
  <si>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</si>
  <si>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</si>
  <si>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</si>
  <si>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</si>
  <si>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</si>
  <si>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</si>
  <si>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</si>
  <si>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</si>
  <si>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</si>
  <si>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</si>
  <si>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</si>
  <si>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</si>
  <si>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</si>
  <si>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</si>
  <si>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</si>
  <si>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</si>
  <si>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</si>
  <si>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</si>
  <si>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</si>
  <si>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</si>
  <si>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</si>
  <si>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</si>
  <si>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</si>
  <si>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</si>
  <si>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</si>
  <si>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</si>
  <si>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</si>
  <si>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</si>
  <si>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</si>
  <si>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</si>
  <si>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</si>
  <si>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</si>
  <si>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</si>
  <si>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</si>
  <si>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</si>
  <si>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</si>
  <si>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</si>
  <si>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</si>
  <si>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</si>
  <si>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</si>
  <si>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</si>
  <si>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</si>
  <si>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</si>
  <si>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</si>
  <si>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</si>
  <si>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</si>
  <si>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</si>
  <si>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</si>
  <si>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</si>
  <si>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</si>
  <si>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</si>
  <si>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</si>
  <si>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</si>
  <si>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</si>
  <si>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</si>
  <si>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</si>
  <si>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</si>
  <si>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</si>
  <si>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</si>
  <si>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</si>
  <si>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</si>
  <si>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</si>
  <si>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</si>
  <si>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</si>
  <si>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</si>
  <si>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</si>
  <si>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</si>
  <si>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</si>
  <si>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</si>
  <si>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</si>
  <si>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</si>
  <si>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</si>
  <si>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</si>
  <si>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</si>
  <si>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</si>
  <si>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</si>
  <si>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</si>
  <si>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</si>
  <si>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</si>
  <si>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</si>
  <si>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</si>
  <si>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</si>
  <si>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</si>
  <si>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</si>
  <si>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</si>
  <si>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</si>
  <si>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</si>
  <si>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</si>
  <si>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</si>
  <si>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</si>
  <si>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</si>
  <si>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</si>
  <si>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</si>
  <si>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</si>
  <si>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</si>
  <si>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</si>
  <si>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</si>
  <si>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</si>
  <si>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</si>
  <si>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</si>
  <si>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</si>
  <si>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</si>
  <si>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</si>
  <si>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</si>
  <si>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</si>
  <si>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</si>
  <si>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</si>
  <si>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</si>
  <si>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</si>
  <si>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</si>
  <si>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</si>
  <si>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</si>
  <si>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</si>
  <si>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</si>
  <si>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</si>
  <si>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</si>
  <si>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</si>
  <si>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</si>
  <si>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</si>
  <si>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</si>
  <si>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</si>
  <si>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</si>
  <si>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</si>
  <si>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</si>
  <si>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</si>
  <si>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</si>
  <si>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</si>
  <si>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</si>
  <si>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</si>
  <si>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</si>
  <si>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</si>
  <si>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</si>
  <si>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</si>
  <si>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</si>
  <si>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</si>
  <si>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</si>
  <si>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</si>
  <si>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</si>
  <si>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</si>
  <si>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</si>
  <si>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</si>
  <si>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</si>
  <si>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</si>
  <si>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</si>
  <si>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</si>
  <si>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</si>
  <si>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</si>
  <si>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</si>
  <si>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</si>
  <si>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</si>
  <si>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</si>
  <si>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</si>
  <si>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</si>
  <si>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</si>
  <si>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</si>
  <si>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</si>
  <si>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</si>
  <si>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</si>
  <si>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</si>
  <si>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</si>
  <si>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</si>
  <si>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</si>
  <si>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</si>
  <si>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</si>
  <si>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</si>
  <si>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</si>
  <si>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</si>
  <si>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</si>
  <si>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</si>
  <si>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</si>
  <si>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</si>
  <si>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</si>
  <si>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</si>
  <si>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</si>
  <si>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</si>
  <si>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</si>
  <si>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</si>
  <si>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</si>
  <si>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</si>
  <si>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</si>
  <si>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</si>
  <si>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</si>
  <si>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</si>
  <si>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</si>
  <si>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</si>
  <si>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</si>
  <si>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</si>
  <si>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</si>
  <si>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</si>
  <si>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</si>
  <si>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</si>
  <si>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</si>
  <si>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</si>
  <si>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</si>
  <si>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</si>
  <si>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</si>
  <si>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</si>
  <si>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</si>
  <si>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</si>
  <si>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</si>
  <si>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</si>
  <si>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</si>
  <si>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</si>
  <si>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</si>
  <si>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</si>
  <si>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</si>
  <si>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</si>
  <si>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</si>
  <si>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</si>
  <si>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</si>
  <si>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</si>
  <si>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</si>
  <si>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</si>
  <si>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</si>
  <si>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</si>
  <si>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</si>
  <si>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</si>
  <si>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</si>
  <si>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</si>
  <si>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</si>
  <si>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</si>
  <si>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</si>
  <si>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</si>
  <si>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</si>
  <si>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</si>
  <si>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</si>
  <si>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</si>
  <si>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</si>
  <si>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</si>
  <si>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</si>
  <si>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</si>
  <si>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</si>
  <si>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</si>
  <si>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</si>
  <si>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</si>
  <si>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</si>
  <si>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</si>
  <si>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</si>
  <si>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</si>
  <si>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</si>
  <si>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</si>
  <si>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</si>
  <si>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</si>
  <si>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</si>
  <si>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</si>
  <si>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</si>
  <si>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</si>
  <si>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</si>
  <si>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</si>
  <si>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</si>
  <si>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</si>
  <si>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</si>
  <si>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</si>
  <si>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</si>
  <si>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</si>
  <si>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</si>
  <si>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</si>
  <si>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</si>
  <si>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</si>
  <si>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</si>
  <si>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</si>
  <si>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</si>
  <si>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</si>
  <si>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</si>
  <si>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</si>
  <si>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</si>
  <si>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</si>
  <si>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</si>
  <si>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</si>
  <si>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</si>
  <si>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</si>
  <si>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</si>
  <si>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</si>
  <si>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</si>
  <si>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</si>
  <si>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</si>
  <si>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</si>
  <si>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</si>
  <si>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</si>
  <si>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</si>
  <si>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</si>
  <si>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</si>
  <si>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</si>
  <si>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</si>
  <si>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</si>
  <si>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</si>
  <si>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</si>
  <si>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</si>
  <si>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</si>
  <si>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</si>
  <si>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</si>
  <si>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</si>
  <si>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</si>
  <si>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</si>
  <si>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</si>
  <si>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</si>
  <si>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</si>
  <si>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</si>
  <si>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</si>
  <si>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</si>
  <si>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</si>
  <si>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</si>
  <si>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</si>
  <si>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</si>
  <si>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</si>
  <si>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</si>
  <si>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</si>
  <si>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</si>
  <si>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</si>
  <si>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</si>
  <si>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</si>
  <si>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</si>
  <si>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</si>
  <si>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</si>
  <si>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</si>
  <si>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</si>
  <si>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</si>
  <si>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</si>
  <si>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</si>
  <si>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</si>
  <si>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</si>
  <si>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</si>
  <si>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</si>
  <si>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</si>
  <si>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</si>
  <si>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</si>
  <si>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</si>
  <si>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</si>
  <si>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</si>
  <si>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</si>
  <si>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</si>
  <si>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</si>
  <si>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</si>
  <si>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</si>
  <si>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</si>
  <si>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</si>
  <si>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</si>
  <si>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</si>
  <si>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</si>
  <si>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</si>
  <si>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</si>
  <si>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</si>
  <si>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</si>
  <si>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</si>
  <si>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</si>
  <si>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</si>
  <si>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</si>
  <si>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</si>
  <si>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</si>
  <si>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</si>
  <si>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</si>
  <si>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</si>
  <si>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</si>
  <si>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</si>
  <si>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</si>
  <si>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</si>
  <si>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</si>
  <si>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</si>
  <si>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</si>
  <si>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</si>
  <si>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</si>
  <si>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</si>
  <si>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</si>
  <si>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</si>
  <si>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</si>
  <si>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</si>
  <si>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</si>
  <si>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</si>
  <si>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</si>
  <si>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</si>
  <si>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</si>
  <si>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</si>
  <si>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</si>
  <si>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</si>
  <si>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</si>
  <si>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</si>
  <si>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</si>
  <si>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</si>
  <si>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</si>
  <si>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</si>
  <si>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</si>
  <si>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</si>
  <si>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</si>
  <si>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</si>
  <si>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</si>
  <si>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</si>
  <si>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</si>
  <si>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</si>
  <si>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</si>
  <si>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</si>
  <si>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</si>
  <si>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</si>
  <si>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</si>
  <si>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</si>
  <si>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</si>
  <si>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</si>
  <si>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</si>
  <si>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</si>
  <si>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</si>
  <si>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</si>
  <si>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</si>
  <si>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</si>
  <si>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</si>
  <si>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</si>
  <si>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</si>
  <si>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</si>
  <si>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</si>
  <si>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</si>
  <si>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</si>
  <si>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</si>
  <si>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</si>
  <si>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</si>
  <si>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</si>
  <si>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</si>
  <si>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</si>
  <si>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</si>
  <si>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</si>
  <si>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</si>
  <si>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</si>
  <si>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</si>
  <si>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</si>
  <si>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</si>
  <si>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</si>
  <si>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</si>
  <si>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</si>
  <si>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</si>
  <si>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</si>
  <si>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</si>
  <si>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</si>
  <si>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</si>
  <si>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</si>
  <si>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</si>
  <si>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</si>
  <si>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</si>
  <si>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</si>
  <si>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</si>
  <si>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</si>
  <si>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</si>
  <si>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</si>
  <si>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</si>
  <si>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</si>
  <si>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</si>
  <si>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</si>
  <si>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</si>
  <si>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</si>
  <si>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</si>
  <si>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</si>
  <si>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</si>
  <si>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</si>
  <si>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</si>
  <si>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</si>
  <si>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</si>
  <si>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</si>
  <si>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</si>
  <si>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</si>
  <si>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</si>
  <si>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</si>
  <si>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</si>
  <si>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</si>
  <si>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</si>
  <si>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</si>
  <si>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</si>
  <si>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</si>
  <si>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</si>
  <si>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</si>
  <si>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</si>
  <si>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</si>
  <si>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</si>
  <si>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</si>
  <si>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</si>
  <si>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</si>
  <si>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</si>
  <si>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</si>
  <si>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</si>
  <si>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</si>
  <si>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</si>
  <si>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</si>
  <si>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</si>
  <si>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</si>
  <si>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</si>
  <si>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</si>
  <si>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</si>
  <si>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</si>
  <si>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</si>
  <si>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</si>
  <si>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</si>
  <si>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</si>
  <si>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</si>
  <si>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</si>
  <si>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</si>
  <si>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</si>
  <si>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</si>
  <si>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</si>
  <si>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</si>
  <si>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</si>
  <si>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</si>
  <si>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</si>
  <si>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</si>
  <si>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</si>
  <si>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</si>
  <si>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</si>
  <si>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</si>
  <si>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</si>
  <si>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</si>
  <si>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</si>
  <si>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</si>
  <si>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</si>
  <si>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</si>
  <si>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</si>
  <si>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</si>
  <si>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</si>
  <si>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</si>
  <si>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</si>
  <si>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</si>
  <si>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</si>
  <si>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</si>
  <si>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</si>
  <si>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</si>
  <si>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</si>
  <si>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</si>
  <si>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</si>
  <si>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</si>
  <si>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</si>
  <si>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</si>
  <si>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</si>
  <si>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</si>
  <si>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</si>
  <si>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</si>
  <si>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</si>
  <si>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</si>
  <si>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</si>
  <si>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</si>
  <si>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</si>
  <si>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</si>
  <si>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</si>
  <si>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</si>
  <si>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</si>
  <si>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</si>
  <si>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</si>
  <si>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</si>
  <si>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</si>
  <si>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</si>
  <si>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</si>
  <si>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</si>
  <si>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</si>
  <si>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</si>
  <si>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</si>
  <si>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</si>
  <si>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</si>
  <si>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</si>
  <si>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</si>
  <si>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</si>
  <si>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</si>
  <si>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</si>
  <si>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</si>
  <si>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</si>
  <si>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</si>
  <si>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</si>
  <si>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</si>
  <si>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</si>
  <si>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</si>
  <si>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</si>
  <si>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</si>
  <si>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</si>
  <si>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</si>
  <si>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</si>
  <si>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</si>
  <si>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</si>
  <si>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</si>
  <si>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</si>
  <si>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</si>
  <si>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</si>
  <si>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</si>
  <si>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</si>
  <si>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</si>
  <si>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</si>
  <si>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</si>
  <si>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</si>
  <si>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</si>
  <si>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</si>
  <si>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</si>
  <si>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</si>
  <si>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</si>
  <si>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</si>
  <si>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</si>
  <si>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</si>
  <si>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</si>
  <si>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</si>
  <si>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</si>
  <si>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</si>
  <si>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</si>
  <si>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</si>
  <si>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</si>
  <si>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</si>
  <si>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</si>
  <si>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</si>
  <si>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</si>
  <si>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</si>
  <si>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</si>
  <si>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</si>
  <si>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</si>
  <si>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</si>
  <si>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</si>
  <si>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</si>
  <si>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</si>
  <si>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</si>
  <si>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</si>
  <si>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</si>
  <si>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</si>
  <si>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</si>
  <si>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</si>
  <si>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</si>
  <si>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</si>
  <si>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</si>
  <si>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</si>
  <si>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</si>
  <si>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</si>
  <si>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</si>
  <si>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</si>
  <si>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</si>
  <si>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</si>
  <si>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</si>
  <si>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</si>
  <si>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</si>
  <si>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</si>
  <si>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</si>
  <si>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</si>
  <si>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</si>
  <si>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</si>
  <si>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</si>
  <si>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</si>
  <si>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</si>
  <si>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</si>
  <si>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</si>
  <si>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</si>
  <si>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</si>
  <si>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</si>
  <si>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</si>
  <si>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</si>
  <si>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</si>
  <si>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</si>
  <si>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</si>
  <si>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</si>
  <si>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</si>
  <si>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</si>
  <si>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</si>
  <si>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</si>
  <si>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</si>
  <si>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</si>
  <si>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</si>
  <si>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</si>
  <si>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</si>
  <si>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</si>
  <si>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</si>
  <si>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</si>
  <si>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</si>
  <si>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</si>
  <si>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</si>
  <si>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</si>
  <si>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</si>
  <si>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</si>
  <si>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</si>
  <si>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</si>
  <si>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</si>
  <si>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</si>
  <si>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</si>
  <si>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</si>
  <si>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</si>
  <si>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</si>
  <si>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</si>
  <si>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</si>
  <si>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</si>
  <si>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</si>
  <si>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</si>
  <si>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</si>
  <si>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</si>
  <si>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</si>
  <si>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</si>
  <si>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</si>
  <si>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</si>
  <si>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</si>
  <si>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</si>
  <si>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</si>
  <si>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</si>
  <si>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</si>
  <si>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</si>
  <si>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</si>
  <si>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</si>
  <si>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</si>
  <si>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</si>
  <si>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</si>
  <si>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</si>
  <si>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</si>
  <si>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</si>
  <si>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</si>
  <si>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</si>
  <si>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</si>
  <si>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</si>
  <si>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</si>
  <si>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</si>
  <si>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</si>
  <si>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</si>
  <si>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</si>
  <si>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</si>
  <si>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</si>
  <si>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</si>
  <si>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</si>
  <si>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</si>
  <si>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</si>
  <si>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</si>
  <si>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</si>
  <si>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</si>
  <si>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</si>
  <si>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</si>
  <si>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</si>
  <si>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</si>
  <si>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</si>
  <si>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</si>
  <si>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</si>
  <si>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</si>
  <si>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</si>
  <si>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</si>
  <si>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</si>
  <si>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</si>
  <si>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</si>
  <si>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</si>
  <si>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</si>
  <si>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</si>
  <si>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</si>
  <si>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</si>
  <si>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</si>
  <si>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</si>
  <si>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</si>
  <si>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</si>
  <si>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</si>
  <si>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</si>
  <si>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</si>
  <si>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</si>
  <si>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</si>
  <si>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</si>
  <si>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</si>
  <si>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</si>
  <si>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</si>
  <si>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</si>
  <si>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</si>
  <si>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</si>
  <si>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</si>
  <si>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</si>
  <si>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</si>
  <si>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</si>
  <si>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</si>
  <si>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</si>
  <si>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</si>
  <si>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</si>
  <si>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</si>
  <si>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</si>
  <si>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</si>
  <si>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</si>
  <si>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</si>
  <si>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</si>
  <si>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</si>
  <si>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</si>
  <si>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</si>
  <si>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</si>
  <si>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</si>
  <si>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</si>
  <si>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</si>
  <si>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</si>
  <si>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</si>
  <si>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</si>
  <si>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</si>
  <si>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</si>
  <si>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</si>
  <si>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</si>
  <si>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</si>
  <si>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</si>
  <si>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</si>
  <si>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</si>
  <si>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</si>
  <si>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</si>
  <si>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</si>
  <si>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</si>
  <si>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</si>
  <si>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</si>
  <si>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</si>
  <si>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</si>
  <si>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</si>
  <si>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</si>
  <si>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</si>
  <si>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</si>
  <si>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</si>
  <si>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</si>
  <si>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</si>
  <si>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</si>
  <si>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</si>
  <si>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</si>
  <si>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</si>
  <si>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</si>
  <si>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</si>
  <si>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</si>
  <si>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</si>
  <si>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</si>
  <si>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</si>
  <si>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</si>
  <si>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</si>
  <si>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</si>
  <si>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</si>
  <si>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</si>
  <si>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</si>
  <si>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</si>
  <si>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</si>
  <si>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</si>
  <si>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</si>
  <si>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</si>
  <si>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</si>
  <si>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</si>
  <si>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</si>
  <si>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</si>
  <si>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</si>
  <si>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</si>
  <si>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</si>
  <si>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</si>
  <si>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</si>
  <si>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</si>
  <si>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</si>
  <si>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</si>
  <si>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</si>
  <si>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</si>
  <si>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</si>
  <si>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</si>
  <si>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</si>
  <si>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</si>
  <si>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</si>
  <si>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</si>
  <si>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</si>
  <si>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</si>
  <si>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</si>
  <si>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</si>
  <si>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</si>
  <si>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</si>
  <si>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</si>
  <si>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</si>
  <si>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</si>
  <si>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</si>
  <si>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</si>
  <si>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</si>
  <si>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</si>
  <si>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</si>
  <si>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</si>
  <si>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</si>
  <si>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</si>
  <si>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</si>
  <si>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</si>
  <si>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</si>
  <si>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</si>
  <si>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</si>
  <si>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</si>
  <si>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</si>
  <si>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</si>
  <si>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</si>
  <si>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</si>
  <si>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</si>
  <si>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</si>
  <si>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</si>
  <si>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</si>
  <si>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</si>
  <si>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</si>
  <si>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</si>
  <si>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</si>
  <si>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</si>
  <si>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</si>
  <si>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</si>
  <si>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</si>
  <si>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</si>
  <si>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</si>
  <si>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</si>
  <si>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</si>
  <si>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</si>
  <si>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</si>
  <si>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</si>
  <si>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</si>
  <si>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</si>
  <si>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</si>
  <si>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</si>
  <si>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</si>
  <si>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</si>
  <si>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</si>
  <si>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</si>
  <si>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</si>
  <si>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</si>
  <si>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</si>
  <si>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</si>
  <si>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</si>
  <si>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</si>
  <si>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</si>
  <si>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</si>
  <si>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</si>
  <si>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</si>
  <si>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</si>
  <si>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</si>
  <si>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</si>
  <si>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</si>
  <si>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</si>
  <si>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</si>
  <si>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</si>
  <si>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</si>
  <si>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</si>
  <si>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</si>
  <si>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</si>
  <si>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</si>
  <si>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</si>
  <si>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</si>
  <si>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</si>
  <si>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</si>
  <si>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</si>
  <si>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</si>
  <si>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</si>
  <si>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</si>
  <si>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</si>
  <si>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</si>
  <si>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</si>
  <si>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</si>
  <si>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</si>
  <si>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</si>
  <si>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</si>
  <si>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</si>
  <si>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</si>
  <si>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</si>
  <si>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</si>
  <si>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</si>
  <si>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</si>
  <si>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</si>
  <si>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</si>
  <si>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</si>
  <si>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</si>
  <si>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</si>
  <si>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</si>
  <si>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</si>
  <si>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</si>
  <si>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</si>
  <si>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</si>
  <si>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</si>
  <si>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</si>
  <si>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</si>
  <si>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</si>
  <si>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</si>
  <si>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</si>
  <si>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</si>
  <si>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</si>
  <si>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</si>
  <si>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</si>
  <si>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</si>
  <si>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</si>
  <si>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</si>
  <si>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</si>
  <si>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</si>
  <si>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</si>
  <si>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</si>
  <si>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</si>
  <si>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</si>
  <si>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</si>
  <si>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</si>
  <si>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</si>
  <si>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</si>
  <si>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</si>
  <si>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</si>
  <si>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</si>
  <si>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</si>
  <si>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</si>
  <si>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</si>
  <si>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</si>
  <si>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</si>
  <si>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</si>
  <si>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</si>
  <si>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</si>
  <si>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</si>
  <si>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</si>
  <si>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</si>
  <si>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</si>
  <si>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</si>
  <si>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</si>
  <si>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</si>
  <si>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</si>
  <si>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</si>
  <si>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</si>
  <si>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</si>
  <si>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</si>
  <si>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</si>
  <si>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</si>
  <si>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</si>
  <si>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</si>
  <si>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</si>
  <si>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</si>
  <si>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</si>
  <si>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</si>
  <si>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</si>
  <si>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</si>
  <si>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</si>
  <si>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</si>
  <si>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</si>
  <si>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</si>
  <si>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</si>
  <si>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</si>
  <si>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</si>
  <si>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</si>
  <si>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</si>
  <si>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</si>
  <si>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</si>
  <si>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</si>
  <si>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</si>
  <si>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</si>
  <si>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</si>
  <si>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</si>
  <si>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</si>
  <si>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</si>
  <si>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</si>
  <si>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</si>
  <si>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</si>
  <si>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</si>
  <si>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</si>
  <si>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</si>
  <si>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</si>
  <si>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</si>
  <si>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</si>
  <si>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</si>
  <si>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</si>
  <si>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</si>
  <si>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</si>
  <si>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</si>
  <si>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</si>
  <si>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</si>
  <si>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</si>
  <si>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</si>
  <si>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</si>
  <si>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</si>
  <si>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</si>
  <si>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</si>
  <si>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</si>
  <si>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</si>
  <si>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</si>
  <si>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</si>
  <si>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</si>
  <si>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</si>
  <si>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</si>
  <si>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</si>
  <si>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</si>
  <si>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</si>
  <si>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</si>
  <si>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</si>
  <si>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</si>
  <si>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</si>
  <si>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</si>
  <si>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</si>
  <si>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</si>
  <si>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</si>
  <si>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</si>
  <si>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</si>
  <si>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</si>
  <si>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</si>
  <si>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</si>
  <si>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</si>
  <si>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</si>
  <si>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</si>
  <si>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</si>
  <si>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</si>
  <si>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</si>
  <si>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</si>
  <si>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</si>
  <si>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</si>
  <si>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</si>
  <si>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</si>
  <si>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</si>
  <si>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</si>
  <si>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</si>
  <si>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</si>
  <si>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</si>
  <si>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</si>
  <si>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</si>
  <si>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</si>
  <si>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</si>
  <si>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</si>
  <si>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</si>
  <si>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</si>
  <si>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</si>
  <si>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</si>
  <si>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</si>
  <si>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</si>
  <si>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</si>
  <si>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</si>
  <si>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</si>
  <si>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</si>
  <si>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</si>
  <si>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</si>
  <si>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</si>
  <si>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</si>
  <si>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</si>
  <si>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</si>
  <si>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</si>
  <si>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</si>
  <si>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</si>
  <si>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</si>
  <si>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</si>
  <si>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</si>
  <si>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</si>
  <si>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</si>
  <si>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</si>
  <si>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</si>
  <si>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</si>
  <si>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</si>
  <si>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</si>
  <si>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</si>
  <si>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</si>
  <si>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</si>
  <si>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</si>
  <si>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</si>
  <si>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</si>
  <si>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</si>
  <si>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</si>
  <si>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</si>
  <si>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</si>
  <si>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</si>
  <si>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</si>
  <si>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</si>
  <si>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</si>
  <si>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</si>
  <si>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</si>
  <si>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</si>
  <si>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</si>
  <si>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</si>
  <si>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</si>
  <si>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</si>
  <si>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</si>
  <si>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</si>
  <si>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</si>
  <si>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</si>
  <si>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</si>
  <si>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</si>
  <si>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</si>
  <si>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</si>
  <si>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</si>
  <si>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</si>
  <si>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</si>
  <si>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</si>
  <si>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</si>
  <si>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</si>
  <si>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</si>
  <si>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</si>
  <si>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</si>
  <si>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</si>
  <si>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</si>
  <si>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</si>
  <si>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</si>
  <si>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</si>
  <si>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</si>
  <si>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</si>
  <si>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</si>
  <si>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</si>
  <si>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</si>
  <si>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</si>
  <si>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</si>
  <si>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</si>
  <si>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</si>
  <si>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</si>
  <si>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</si>
  <si>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</si>
  <si>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</si>
  <si>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</si>
  <si>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</si>
  <si>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</si>
  <si>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</si>
  <si>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</si>
  <si>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</si>
  <si>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</si>
  <si>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</si>
  <si>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</si>
  <si>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</si>
  <si>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</si>
  <si>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</si>
  <si>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</si>
  <si>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</si>
  <si>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</si>
  <si>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</si>
  <si>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</si>
  <si>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</si>
  <si>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</si>
  <si>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</si>
  <si>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</si>
  <si>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</si>
  <si>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</si>
  <si>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</si>
  <si>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</si>
  <si>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</si>
  <si>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</si>
  <si>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</si>
  <si>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</si>
  <si>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</si>
  <si>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</si>
  <si>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</si>
  <si>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</si>
  <si>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</si>
  <si>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</si>
  <si>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</si>
  <si>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</si>
  <si>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</si>
  <si>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</si>
  <si>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</si>
  <si>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</si>
  <si>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</si>
  <si>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</si>
  <si>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</si>
  <si>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</si>
  <si>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</si>
  <si>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</si>
  <si>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</si>
  <si>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</si>
  <si>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</si>
  <si>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</si>
  <si>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</si>
  <si>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</si>
  <si>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</si>
  <si>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</si>
  <si>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</si>
  <si>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</si>
  <si>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</si>
  <si>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</si>
  <si>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</si>
  <si>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</si>
  <si>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</si>
  <si>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</si>
  <si>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</si>
  <si>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</si>
  <si>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</si>
  <si>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</si>
  <si>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</si>
  <si>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</si>
  <si>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</si>
  <si>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</si>
  <si>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</si>
  <si>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</si>
  <si>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</si>
  <si>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</si>
  <si>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</si>
  <si>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</si>
  <si>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</si>
  <si>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</si>
  <si>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</si>
  <si>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</si>
  <si>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</si>
  <si>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</si>
  <si>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</si>
  <si>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</si>
  <si>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</si>
  <si>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</si>
  <si>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</si>
  <si>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</si>
  <si>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</si>
  <si>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</si>
  <si>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</si>
  <si>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</si>
  <si>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</si>
  <si>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</si>
  <si>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</si>
  <si>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</si>
  <si>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</si>
  <si>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</si>
  <si>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</si>
  <si>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</si>
  <si>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</si>
  <si>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</si>
  <si>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</si>
  <si>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</si>
  <si>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</si>
  <si>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</si>
  <si>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</si>
  <si>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</si>
  <si>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</si>
  <si>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</si>
  <si>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</si>
  <si>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</si>
  <si>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</si>
  <si>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</si>
  <si>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</si>
  <si>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</si>
  <si>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</si>
  <si>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</si>
  <si>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</si>
  <si>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</si>
  <si>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</si>
  <si>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</si>
  <si>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</si>
  <si>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</si>
  <si>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</si>
  <si>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</si>
  <si>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</si>
  <si>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</si>
  <si>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</si>
  <si>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</si>
  <si>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</si>
  <si>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</si>
  <si>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</si>
  <si>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</si>
  <si>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</si>
  <si>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</si>
  <si>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</si>
  <si>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</si>
  <si>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</si>
  <si>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</si>
  <si>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</si>
  <si>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</si>
  <si>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</si>
  <si>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</si>
  <si>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</si>
  <si>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</si>
  <si>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</si>
  <si>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</si>
  <si>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</si>
  <si>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</si>
  <si>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</si>
  <si>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</si>
  <si>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</si>
  <si>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</si>
  <si>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</si>
  <si>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</si>
  <si>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</si>
  <si>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</si>
  <si>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</si>
  <si>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</si>
  <si>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</si>
  <si>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</si>
  <si>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</si>
  <si>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</si>
  <si>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</si>
  <si>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</si>
  <si>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</si>
  <si>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</si>
  <si>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</si>
  <si>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</si>
  <si>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</si>
  <si>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</si>
  <si>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</si>
  <si>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</si>
  <si>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</si>
  <si>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</si>
  <si>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</si>
  <si>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</si>
  <si>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</si>
  <si>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</si>
  <si>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</si>
  <si>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</si>
  <si>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</si>
  <si>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</si>
  <si>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</si>
  <si>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</si>
  <si>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</si>
  <si>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</si>
  <si>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</si>
  <si>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</si>
  <si>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</si>
  <si>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</si>
  <si>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</si>
  <si>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</si>
  <si>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</si>
  <si>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</si>
  <si>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</si>
  <si>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</si>
  <si>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</si>
  <si>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</si>
  <si>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</si>
  <si>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</si>
  <si>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</si>
  <si>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</si>
  <si>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</si>
  <si>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</si>
  <si>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</si>
  <si>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</si>
  <si>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</si>
  <si>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</si>
  <si>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</si>
  <si>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</si>
  <si>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</si>
  <si>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</si>
  <si>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</si>
  <si>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</si>
  <si>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</si>
  <si>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</si>
  <si>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</si>
  <si>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</si>
  <si>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</si>
  <si>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</si>
  <si>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</si>
  <si>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</si>
  <si>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</si>
  <si>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</si>
  <si>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</si>
  <si>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</si>
  <si>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</si>
  <si>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</si>
  <si>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</si>
  <si>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</si>
  <si>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</si>
  <si>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</si>
  <si>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</si>
  <si>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</si>
  <si>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</si>
  <si>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</si>
  <si>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</si>
  <si>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</si>
  <si>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</si>
  <si>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</si>
  <si>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</si>
  <si>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</si>
  <si>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</si>
  <si>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</si>
  <si>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</si>
  <si>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</si>
  <si>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</si>
  <si>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</si>
  <si>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</si>
  <si>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</si>
  <si>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</si>
  <si>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</si>
  <si>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</si>
  <si>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</si>
  <si>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</si>
  <si>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</si>
  <si>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</si>
  <si>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</si>
  <si>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</si>
  <si>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</si>
  <si>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</si>
  <si>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</si>
  <si>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</si>
  <si>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</si>
  <si>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</si>
  <si>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</si>
  <si>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</si>
  <si>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</si>
  <si>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</si>
  <si>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</si>
  <si>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</si>
  <si>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</si>
  <si>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</si>
  <si>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</si>
  <si>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</si>
  <si>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</si>
  <si>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</si>
  <si>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</si>
  <si>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</si>
  <si>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</si>
  <si>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</si>
  <si>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</si>
  <si>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</si>
  <si>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</si>
  <si>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</si>
  <si>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</si>
  <si>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</si>
  <si>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</si>
  <si>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</si>
  <si>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</si>
  <si>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</si>
  <si>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</si>
  <si>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</si>
  <si>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</si>
  <si>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</si>
  <si>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</si>
  <si>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</si>
  <si>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</si>
  <si>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</si>
  <si>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</si>
  <si>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</si>
  <si>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</si>
  <si>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</si>
  <si>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</si>
  <si>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</si>
  <si>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</si>
  <si>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</si>
  <si>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</si>
  <si>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</si>
  <si>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</si>
  <si>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</si>
  <si>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</si>
  <si>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</si>
  <si>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</si>
  <si>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</si>
  <si>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</si>
  <si>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</si>
  <si>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</si>
  <si>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</si>
  <si>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</si>
  <si>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</si>
  <si>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</si>
  <si>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</si>
  <si>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</si>
  <si>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</si>
  <si>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</si>
  <si>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</si>
  <si>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</si>
  <si>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</si>
  <si>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</si>
  <si>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</si>
  <si>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</si>
  <si>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</si>
  <si>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</si>
  <si>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</si>
  <si>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</si>
  <si>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</si>
  <si>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</si>
  <si>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</si>
  <si>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</si>
  <si>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</si>
  <si>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</si>
  <si>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</si>
  <si>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</si>
  <si>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</si>
  <si>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</si>
  <si>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</si>
  <si>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</si>
  <si>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</si>
  <si>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</si>
  <si>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</si>
  <si>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</si>
  <si>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</si>
  <si>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</si>
  <si>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</si>
  <si>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</si>
  <si>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</si>
  <si>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</si>
  <si>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</si>
  <si>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</si>
  <si>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</si>
  <si>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</si>
  <si>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</si>
  <si>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</si>
  <si>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</si>
  <si>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</si>
  <si>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</si>
  <si>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</si>
  <si>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</si>
  <si>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</si>
  <si>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</si>
  <si>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</si>
  <si>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</si>
  <si>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</si>
  <si>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</si>
  <si>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</si>
  <si>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</si>
  <si>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</si>
  <si>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</si>
  <si>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</si>
  <si>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</si>
  <si>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</si>
  <si>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</si>
  <si>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</si>
  <si>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</si>
  <si>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</si>
  <si>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</si>
  <si>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</si>
  <si>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</si>
  <si>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</si>
  <si>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</si>
  <si>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</si>
  <si>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</si>
  <si>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</si>
  <si>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</si>
  <si>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</si>
  <si>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</si>
  <si>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</si>
  <si>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</si>
  <si>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</si>
  <si>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</si>
  <si>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</si>
  <si>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</si>
  <si>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</si>
  <si>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</si>
  <si>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</si>
  <si>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</si>
  <si>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</si>
  <si>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</si>
  <si>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</si>
  <si>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</si>
  <si>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</si>
  <si>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</si>
  <si>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</si>
  <si>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</si>
  <si>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</si>
  <si>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</si>
  <si>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</si>
  <si>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</si>
  <si>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</si>
  <si>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</si>
  <si>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</si>
  <si>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</si>
  <si>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</si>
  <si>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</si>
  <si>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</si>
  <si>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</si>
  <si>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</si>
  <si>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</si>
  <si>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</si>
  <si>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</si>
  <si>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</si>
  <si>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</si>
  <si>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</si>
  <si>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</si>
  <si>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</si>
  <si>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</si>
  <si>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</si>
  <si>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</si>
  <si>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</si>
  <si>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</si>
  <si>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</si>
  <si>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</si>
  <si>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</si>
  <si>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</si>
  <si>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</si>
  <si>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</si>
  <si>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</si>
  <si>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</si>
  <si>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</si>
  <si>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</si>
  <si>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</si>
  <si>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</si>
  <si>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</si>
  <si>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</si>
  <si>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</si>
  <si>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</si>
  <si>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</si>
  <si>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</si>
  <si>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</si>
  <si>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</si>
  <si>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</si>
  <si>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</si>
  <si>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</si>
  <si>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</si>
  <si>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</si>
  <si>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</si>
  <si>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</si>
  <si>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</si>
  <si>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</si>
  <si>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</si>
  <si>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</si>
  <si>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</si>
  <si>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</si>
  <si>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</si>
  <si>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</si>
  <si>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</si>
  <si>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</si>
  <si>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</si>
  <si>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</si>
  <si>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</si>
  <si>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</si>
  <si>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</si>
  <si>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</si>
  <si>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</si>
  <si>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</si>
  <si>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</si>
  <si>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</si>
  <si>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</si>
  <si>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</si>
  <si>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</si>
  <si>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</si>
  <si>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</si>
  <si>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</si>
  <si>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</si>
  <si>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</si>
  <si>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</si>
  <si>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</si>
  <si>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</si>
  <si>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</si>
  <si>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</si>
  <si>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</si>
  <si>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</si>
  <si>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</si>
  <si>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</si>
  <si>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</si>
  <si>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</si>
  <si>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</si>
  <si>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</si>
  <si>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</si>
  <si>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</si>
  <si>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</si>
  <si>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</si>
  <si>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</si>
  <si>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</si>
  <si>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</si>
  <si>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</si>
  <si>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</si>
  <si>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</si>
  <si>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</si>
  <si>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</si>
  <si>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</si>
  <si>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</si>
  <si>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</si>
  <si>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</si>
  <si>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</si>
  <si>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</si>
  <si>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</si>
  <si>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</si>
  <si>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</si>
  <si>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</si>
  <si>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</si>
  <si>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</si>
  <si>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</si>
  <si>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</si>
  <si>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</si>
  <si>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</si>
  <si>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</si>
  <si>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</si>
  <si>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</si>
  <si>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</si>
  <si>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</si>
  <si>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</si>
  <si>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</si>
  <si>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</si>
  <si>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</si>
  <si>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</si>
  <si>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</si>
  <si>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</si>
  <si>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</si>
  <si>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</si>
  <si>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</si>
  <si>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</si>
  <si>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</si>
  <si>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</si>
  <si>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</si>
  <si>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</si>
  <si>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</si>
  <si>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</si>
  <si>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</si>
  <si>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</si>
  <si>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</si>
  <si>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</si>
  <si>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</si>
  <si>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</si>
  <si>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</si>
  <si>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</si>
  <si>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</si>
  <si>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</si>
  <si>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</si>
  <si>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</si>
  <si>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</si>
  <si>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</si>
  <si>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</si>
  <si>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</si>
  <si>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</si>
  <si>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</si>
  <si>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</si>
  <si>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</si>
  <si>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</si>
  <si>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</si>
  <si>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</si>
  <si>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</si>
  <si>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</si>
  <si>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</si>
  <si>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</si>
  <si>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</si>
  <si>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</si>
  <si>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</si>
  <si>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</si>
  <si>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</si>
  <si>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</si>
  <si>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</si>
  <si>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</si>
  <si>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</si>
  <si>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</si>
  <si>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</si>
  <si>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</si>
  <si>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</si>
  <si>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</si>
  <si>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</si>
  <si>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</si>
  <si>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</si>
  <si>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</si>
  <si>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</si>
  <si>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</si>
  <si>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</si>
  <si>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</si>
  <si>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</si>
  <si>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</si>
  <si>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</si>
  <si>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</si>
  <si>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</si>
  <si>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</si>
  <si>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</si>
  <si>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</si>
  <si>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</si>
  <si>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</si>
  <si>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</si>
  <si>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</si>
  <si>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</si>
  <si>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</si>
  <si>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</si>
  <si>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</si>
  <si>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</si>
  <si>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</si>
  <si>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</si>
  <si>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</si>
  <si>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</si>
  <si>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</si>
  <si>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</si>
  <si>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</si>
  <si>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</si>
  <si>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</si>
  <si>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</si>
  <si>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</si>
  <si>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</si>
  <si>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</si>
  <si>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</si>
  <si>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</si>
  <si>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</si>
  <si>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</si>
  <si>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</si>
  <si>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</si>
  <si>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</si>
  <si>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</si>
  <si>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</si>
  <si>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</si>
  <si>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</si>
  <si>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</si>
  <si>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</si>
  <si>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</si>
  <si>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</si>
  <si>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</si>
  <si>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</si>
  <si>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</si>
  <si>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</si>
  <si>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</si>
  <si>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</si>
  <si>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</si>
  <si>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</si>
  <si>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</si>
  <si>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</si>
  <si>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</si>
  <si>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</si>
  <si>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</si>
  <si>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</si>
  <si>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</si>
  <si>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</si>
  <si>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</si>
  <si>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</si>
  <si>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</si>
  <si>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</si>
  <si>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</si>
  <si>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</si>
  <si>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</si>
  <si>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</si>
  <si>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</si>
  <si>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</si>
  <si>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</si>
  <si>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</si>
  <si>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</si>
  <si>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</si>
  <si>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</si>
  <si>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</si>
  <si>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</si>
  <si>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</si>
  <si>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</si>
  <si>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</si>
  <si>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</si>
  <si>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</si>
  <si>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</si>
  <si>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</si>
  <si>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</si>
  <si>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</si>
  <si>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</si>
  <si>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</si>
  <si>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</si>
  <si>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</si>
  <si>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</si>
  <si>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</si>
  <si>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</si>
  <si>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</si>
  <si>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</si>
  <si>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</si>
  <si>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</si>
  <si>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</si>
  <si>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</si>
  <si>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</si>
  <si>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</si>
  <si>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</si>
  <si>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</si>
  <si>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</si>
  <si>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</si>
  <si>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</si>
  <si>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</si>
  <si>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</si>
  <si>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</si>
  <si>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</si>
  <si>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</si>
  <si>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</si>
  <si>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</si>
  <si>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</si>
  <si>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</si>
  <si>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</si>
  <si>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</si>
  <si>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</si>
  <si>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</si>
  <si>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</si>
  <si>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</si>
  <si>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</si>
  <si>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</si>
  <si>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</si>
  <si>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</si>
  <si>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</si>
  <si>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</si>
  <si>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</si>
  <si>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</si>
  <si>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</si>
  <si>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</si>
  <si>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</si>
  <si>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</si>
  <si>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</si>
  <si>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</si>
  <si>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</si>
  <si>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</si>
  <si>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</si>
  <si>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</si>
  <si>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</si>
  <si>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</si>
  <si>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</si>
  <si>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</si>
  <si>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</si>
  <si>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</si>
  <si>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</si>
  <si>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</si>
  <si>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</si>
  <si>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</si>
  <si>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</si>
  <si>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</si>
  <si>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</si>
  <si>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</si>
  <si>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</si>
  <si>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</si>
  <si>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</si>
  <si>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</si>
  <si>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</si>
  <si>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</si>
  <si>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</si>
  <si>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</si>
  <si>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</si>
  <si>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</si>
  <si>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</si>
  <si>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</si>
  <si>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</si>
  <si>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</si>
  <si>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</si>
  <si>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</si>
  <si>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</si>
  <si>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</si>
  <si>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</si>
  <si>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</si>
  <si>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</si>
  <si>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</si>
  <si>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</si>
  <si>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</si>
  <si>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</si>
  <si>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</si>
  <si>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</si>
  <si>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</si>
  <si>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</si>
  <si>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</si>
  <si>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</si>
  <si>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</si>
  <si>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</si>
  <si>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</si>
  <si>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</si>
  <si>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</si>
  <si>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</si>
  <si>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</si>
  <si>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</si>
  <si>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</si>
  <si>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</si>
  <si>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</si>
  <si>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</si>
  <si>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</si>
  <si>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</si>
  <si>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</si>
  <si>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</si>
  <si>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</si>
  <si>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</si>
  <si>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</si>
  <si>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</si>
  <si>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</si>
  <si>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</si>
  <si>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</si>
  <si>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</si>
  <si>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</si>
  <si>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</si>
  <si>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</si>
  <si>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</si>
  <si>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</si>
  <si>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</si>
  <si>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</si>
  <si>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</si>
  <si>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</si>
  <si>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</si>
  <si>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</si>
  <si>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</si>
  <si>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</si>
  <si>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</si>
  <si>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</si>
  <si>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</si>
  <si>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</si>
  <si>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</si>
  <si>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</si>
  <si>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</si>
  <si>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</si>
  <si>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</si>
  <si>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</si>
  <si>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</si>
  <si>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</si>
  <si>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</si>
  <si>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</si>
  <si>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</si>
  <si>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</si>
  <si>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</si>
  <si>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</si>
  <si>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</si>
  <si>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</si>
  <si>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</si>
  <si>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</si>
  <si>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</si>
  <si>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</si>
  <si>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</si>
  <si>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</si>
  <si>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</si>
  <si>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</si>
  <si>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</si>
  <si>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</si>
  <si>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</si>
  <si>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</si>
  <si>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</si>
  <si>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</si>
  <si>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</si>
  <si>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</si>
  <si>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</si>
  <si>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</si>
  <si>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</si>
  <si>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</si>
  <si>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</si>
  <si>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</si>
  <si>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</si>
  <si>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</si>
  <si>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</si>
  <si>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</si>
  <si>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</si>
  <si>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</si>
  <si>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</si>
  <si>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</si>
  <si>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</si>
  <si>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</si>
  <si>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</si>
  <si>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</si>
  <si>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</si>
  <si>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</si>
  <si>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</si>
  <si>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</si>
  <si>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</si>
  <si>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</si>
  <si>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</si>
  <si>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</si>
  <si>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</si>
  <si>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</si>
  <si>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</si>
  <si>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</si>
  <si>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</si>
  <si>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</si>
  <si>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</si>
  <si>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</si>
  <si>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</si>
  <si>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</si>
  <si>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</si>
  <si>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</si>
  <si>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</si>
  <si>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</si>
  <si>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</si>
  <si>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</si>
  <si>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</si>
  <si>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</si>
  <si>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</si>
  <si>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</si>
  <si>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</si>
  <si>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</si>
  <si>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</si>
  <si>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</si>
  <si>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</si>
  <si>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</si>
  <si>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</si>
  <si>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</si>
  <si>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</si>
  <si>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</si>
  <si>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</si>
  <si>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</si>
  <si>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</si>
  <si>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</si>
  <si>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</si>
  <si>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</si>
  <si>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</si>
  <si>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</si>
  <si>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</si>
  <si>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</si>
  <si>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</si>
  <si>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</si>
  <si>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</si>
  <si>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</si>
  <si>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</si>
  <si>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</si>
  <si>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</si>
  <si>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</si>
  <si>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</si>
  <si>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</si>
  <si>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</si>
  <si>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</si>
  <si>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</si>
  <si>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</si>
  <si>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</si>
  <si>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</si>
  <si>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</si>
  <si>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</si>
  <si>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</si>
  <si>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</si>
  <si>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</si>
  <si>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</si>
  <si>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</si>
  <si>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</si>
  <si>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</si>
  <si>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</si>
  <si>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</si>
  <si>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</si>
  <si>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</si>
  <si>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</si>
  <si>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</si>
  <si>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</si>
  <si>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</si>
  <si>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</si>
  <si>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</si>
  <si>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</si>
  <si>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</si>
  <si>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</si>
  <si>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</si>
  <si>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</si>
  <si>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</si>
  <si>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</si>
  <si>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</si>
  <si>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</si>
  <si>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</si>
  <si>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</si>
  <si>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</si>
  <si>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</si>
  <si>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</si>
  <si>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</si>
  <si>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</si>
  <si>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</si>
  <si>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</si>
  <si>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</si>
  <si>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</si>
  <si>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</si>
  <si>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</si>
  <si>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</si>
  <si>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</si>
  <si>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</si>
  <si>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</si>
  <si>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</si>
  <si>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</si>
  <si>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</si>
  <si>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</si>
  <si>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</si>
  <si>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</si>
  <si>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</si>
  <si>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</si>
  <si>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</si>
  <si>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</si>
  <si>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</si>
  <si>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</si>
  <si>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</si>
  <si>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</si>
  <si>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</si>
  <si>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</si>
  <si>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</si>
  <si>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</si>
  <si>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</si>
  <si>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</si>
  <si>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</si>
  <si>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</si>
  <si>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</si>
  <si>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</si>
  <si>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</si>
  <si>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</si>
  <si>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</si>
  <si>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</si>
  <si>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</si>
  <si>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</si>
  <si>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</si>
  <si>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</si>
  <si>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</si>
  <si>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</si>
  <si>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</si>
  <si>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</si>
  <si>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</si>
  <si>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</si>
  <si>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</si>
  <si>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</si>
  <si>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</si>
  <si>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</si>
  <si>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</si>
  <si>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</si>
  <si>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</si>
  <si>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</si>
  <si>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</si>
  <si>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</si>
  <si>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</si>
  <si>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</si>
  <si>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</si>
  <si>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</si>
  <si>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</si>
  <si>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</si>
  <si>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</si>
  <si>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</si>
  <si>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</si>
  <si>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</si>
  <si>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</si>
  <si>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</si>
  <si>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</si>
  <si>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</si>
  <si>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</si>
  <si>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</si>
  <si>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</si>
  <si>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</si>
  <si>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</si>
  <si>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</si>
  <si>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</si>
  <si>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</si>
  <si>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</si>
  <si>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</si>
  <si>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</si>
  <si>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</si>
  <si>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</si>
  <si>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</si>
  <si>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</si>
  <si>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</si>
  <si>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</si>
  <si>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</si>
  <si>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</si>
  <si>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</si>
  <si>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</si>
  <si>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</si>
  <si>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</si>
  <si>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</si>
  <si>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</si>
  <si>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</si>
  <si>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</si>
  <si>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</si>
  <si>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</si>
  <si>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</si>
  <si>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</si>
  <si>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</si>
  <si>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</si>
  <si>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</si>
  <si>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</si>
  <si>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</si>
  <si>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</si>
  <si>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</si>
  <si>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</si>
  <si>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</si>
  <si>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</si>
  <si>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</si>
  <si>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</si>
  <si>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</si>
  <si>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</si>
  <si>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</si>
  <si>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</si>
  <si>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</si>
  <si>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</si>
  <si>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</si>
  <si>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</si>
  <si>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</si>
  <si>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</si>
  <si>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</si>
  <si>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</si>
  <si>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</si>
  <si>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</si>
  <si>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</si>
  <si>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</si>
  <si>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</si>
  <si>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</si>
  <si>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</si>
  <si>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</si>
  <si>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</si>
  <si>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</si>
  <si>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</si>
  <si>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</si>
  <si>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</si>
  <si>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</si>
  <si>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</si>
  <si>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</si>
  <si>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</si>
  <si>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</si>
  <si>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</si>
  <si>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</si>
  <si>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</si>
  <si>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</si>
  <si>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</si>
  <si>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</si>
  <si>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</si>
  <si>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</si>
  <si>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</si>
  <si>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</si>
  <si>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</si>
  <si>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</si>
  <si>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</si>
  <si>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</si>
  <si>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</si>
  <si>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</si>
  <si>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</si>
  <si>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</si>
  <si>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</si>
  <si>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</si>
  <si>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</si>
  <si>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</si>
  <si>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</si>
  <si>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</si>
  <si>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</si>
  <si>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</si>
  <si>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</si>
  <si>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</si>
  <si>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</si>
  <si>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</si>
  <si>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</si>
  <si>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</si>
  <si>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</si>
  <si>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</si>
  <si>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</si>
  <si>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</si>
  <si>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</si>
  <si>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</si>
  <si>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</si>
  <si>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</si>
  <si>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</si>
  <si>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</si>
  <si>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</si>
  <si>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</si>
  <si>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</si>
  <si>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</si>
  <si>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</si>
  <si>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</si>
  <si>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</si>
  <si>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</si>
  <si>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</si>
  <si>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</si>
  <si>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</si>
  <si>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</si>
  <si>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</si>
  <si>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</si>
  <si>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</si>
  <si>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</si>
  <si>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</si>
  <si>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</si>
  <si>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</si>
  <si>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</si>
  <si>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</si>
  <si>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</si>
  <si>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</si>
  <si>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</si>
  <si>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</si>
  <si>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</si>
  <si>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</si>
  <si>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</si>
  <si>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</si>
  <si>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</si>
  <si>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</si>
  <si>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</si>
  <si>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</si>
  <si>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</si>
  <si>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</si>
  <si>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</si>
  <si>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</si>
  <si>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</si>
  <si>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</si>
  <si>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</si>
  <si>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</si>
  <si>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</si>
  <si>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</si>
  <si>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</si>
  <si>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</si>
  <si>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</si>
  <si>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</si>
  <si>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</si>
  <si>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</si>
  <si>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</si>
  <si>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</si>
  <si>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</si>
  <si>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</si>
  <si>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</si>
  <si>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</si>
  <si>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</si>
  <si>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</si>
  <si>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</si>
  <si>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</si>
  <si>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</si>
  <si>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</si>
  <si>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</si>
  <si>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</si>
  <si>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</si>
  <si>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</si>
  <si>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</si>
  <si>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</si>
  <si>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</si>
  <si>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</si>
  <si>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</si>
  <si>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</si>
  <si>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</si>
  <si>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</si>
  <si>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</si>
  <si>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</si>
  <si>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</si>
  <si>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</si>
  <si>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</si>
  <si>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</si>
  <si>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</si>
  <si>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</si>
  <si>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</si>
  <si>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</si>
  <si>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</si>
  <si>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</si>
  <si>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</si>
  <si>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</si>
  <si>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</si>
  <si>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</si>
  <si>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</si>
  <si>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</si>
  <si>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</si>
  <si>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</si>
  <si>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</si>
  <si>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</si>
  <si>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</si>
  <si>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</si>
  <si>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</si>
  <si>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</si>
  <si>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</si>
  <si>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</si>
  <si>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</si>
  <si>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</si>
  <si>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</si>
  <si>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</si>
  <si>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</si>
  <si>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</si>
  <si>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</si>
  <si>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</si>
  <si>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</si>
  <si>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</si>
  <si>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</si>
  <si>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</si>
  <si>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</si>
  <si>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</si>
  <si>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</si>
  <si>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</si>
  <si>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</si>
  <si>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</si>
  <si>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</si>
  <si>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</si>
  <si>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</si>
  <si>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</si>
  <si>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</si>
  <si>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</si>
  <si>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</si>
  <si>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</si>
  <si>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</si>
  <si>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</si>
  <si>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</si>
  <si>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</si>
  <si>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</si>
  <si>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</si>
  <si>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</si>
  <si>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</si>
  <si>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</si>
  <si>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</si>
  <si>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</si>
  <si>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</si>
  <si>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</si>
  <si>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</si>
  <si>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</si>
  <si>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</si>
  <si>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</si>
  <si>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</si>
  <si>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</si>
  <si>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</si>
  <si>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</si>
  <si>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</si>
  <si>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</si>
  <si>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</si>
  <si>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</si>
  <si>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</si>
  <si>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</si>
  <si>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</si>
  <si>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</si>
  <si>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</si>
  <si>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</si>
  <si>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</si>
  <si>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</si>
  <si>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</si>
  <si>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</si>
  <si>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</si>
  <si>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</si>
  <si>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</si>
  <si>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</si>
  <si>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</si>
  <si>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</si>
  <si>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</si>
  <si>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</si>
  <si>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</si>
  <si>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</si>
  <si>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</si>
  <si>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</si>
  <si>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</si>
  <si>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</si>
  <si>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</si>
  <si>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</si>
  <si>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</si>
  <si>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</si>
  <si>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</si>
  <si>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</si>
  <si>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</si>
  <si>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</si>
  <si>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</si>
  <si>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</si>
  <si>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</si>
  <si>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</si>
  <si>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</si>
  <si>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</si>
  <si>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</si>
  <si>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</si>
  <si>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</si>
  <si>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</si>
  <si>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</si>
  <si>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</si>
  <si>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</si>
  <si>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</si>
  <si>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</si>
  <si>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</si>
  <si>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</si>
  <si>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</si>
  <si>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</si>
  <si>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</si>
  <si>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</si>
  <si>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</si>
  <si>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</si>
  <si>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</si>
  <si>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</si>
  <si>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</si>
  <si>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</si>
  <si>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</si>
  <si>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</si>
  <si>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</si>
  <si>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</si>
  <si>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</si>
  <si>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</si>
  <si>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</si>
  <si>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</si>
  <si>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</si>
  <si>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</si>
  <si>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</si>
  <si>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</si>
  <si>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</si>
  <si>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</si>
  <si>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</si>
  <si>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</si>
  <si>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</si>
  <si>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</si>
  <si>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</si>
  <si>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</si>
  <si>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</si>
  <si>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</si>
  <si>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</si>
  <si>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</si>
  <si>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</si>
  <si>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</si>
  <si>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</si>
  <si>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</si>
  <si>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</si>
  <si>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</si>
  <si>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</si>
  <si>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</si>
  <si>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</si>
  <si>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</si>
  <si>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</si>
  <si>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</si>
  <si>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</si>
  <si>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</si>
  <si>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</si>
  <si>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</si>
  <si>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</si>
  <si>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</si>
  <si>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</si>
  <si>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</si>
  <si>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</si>
  <si>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</si>
  <si>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</si>
  <si>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</si>
  <si>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</si>
  <si>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</si>
  <si>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</si>
  <si>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</si>
  <si>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</si>
  <si>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</si>
  <si>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</si>
  <si>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</si>
  <si>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</si>
  <si>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</si>
  <si>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</si>
  <si>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</si>
  <si>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</si>
  <si>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</si>
  <si>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</si>
  <si>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</si>
  <si>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</si>
  <si>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</si>
  <si>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</si>
  <si>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</si>
  <si>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</si>
  <si>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</si>
  <si>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</si>
  <si>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</si>
  <si>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</si>
  <si>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</si>
  <si>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</si>
  <si>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</si>
  <si>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</si>
  <si>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</si>
  <si>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</si>
  <si>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</si>
  <si>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</si>
  <si>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</si>
  <si>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</si>
  <si>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</si>
  <si>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</si>
  <si>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</si>
  <si>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</si>
  <si>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</si>
  <si>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</si>
  <si>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</si>
  <si>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</si>
  <si>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</si>
  <si>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</si>
  <si>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</si>
  <si>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</si>
  <si>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</si>
  <si>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</si>
  <si>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</si>
  <si>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</si>
  <si>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</si>
  <si>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</si>
  <si>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</si>
  <si>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</si>
  <si>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</si>
  <si>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</si>
  <si>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</si>
  <si>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</si>
  <si>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</si>
  <si>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</si>
  <si>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</si>
  <si>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</si>
  <si>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</si>
  <si>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</si>
  <si>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</si>
  <si>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</si>
  <si>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</si>
  <si>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</si>
  <si>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</si>
  <si>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</si>
  <si>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</si>
  <si>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</si>
  <si>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</si>
  <si>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</si>
  <si>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</si>
  <si>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</si>
  <si>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</si>
  <si>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</si>
  <si>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</si>
  <si>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</si>
  <si>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</si>
  <si>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</si>
  <si>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</si>
  <si>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</si>
  <si>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</si>
  <si>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</si>
  <si>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</si>
  <si>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</si>
  <si>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</si>
  <si>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</si>
  <si>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</si>
  <si>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</si>
  <si>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</si>
  <si>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</si>
  <si>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</si>
  <si>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</si>
  <si>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</si>
  <si>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</si>
  <si>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</si>
  <si>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</si>
  <si>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</si>
  <si>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</si>
  <si>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</si>
  <si>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</si>
  <si>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</si>
  <si>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</si>
  <si>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</si>
  <si>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</si>
  <si>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</si>
  <si>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</si>
  <si>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</si>
  <si>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</si>
  <si>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</si>
  <si>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</si>
  <si>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</si>
  <si>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</si>
  <si>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</si>
  <si>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</si>
  <si>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</si>
  <si>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</si>
  <si>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</si>
  <si>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</si>
  <si>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</si>
  <si>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</si>
  <si>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</si>
  <si>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</si>
  <si>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</si>
  <si>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</si>
  <si>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</si>
  <si>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</si>
  <si>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</si>
  <si>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</si>
  <si>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</si>
  <si>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</si>
  <si>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</si>
  <si>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</si>
  <si>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</si>
  <si>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</si>
  <si>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</si>
  <si>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</si>
  <si>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</si>
  <si>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</si>
  <si>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</si>
  <si>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</si>
  <si>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</si>
  <si>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</si>
  <si>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</si>
  <si>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</si>
  <si>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</si>
  <si>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</si>
  <si>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</si>
  <si>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</si>
  <si>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</si>
  <si>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</si>
  <si>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</si>
  <si>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</si>
  <si>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</si>
  <si>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</si>
  <si>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</si>
  <si>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</si>
  <si>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</si>
  <si>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</si>
  <si>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</si>
  <si>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</si>
  <si>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</si>
  <si>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</si>
  <si>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</si>
  <si>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</si>
  <si>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</si>
  <si>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</si>
  <si>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</si>
  <si>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</si>
  <si>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</si>
  <si>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</si>
  <si>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</si>
  <si>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</si>
  <si>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</si>
  <si>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</si>
  <si>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</si>
  <si>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</si>
  <si>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</si>
  <si>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</si>
  <si>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</si>
  <si>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</si>
  <si>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</si>
  <si>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</si>
  <si>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</si>
  <si>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</si>
  <si>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</si>
  <si>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</si>
  <si>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</si>
  <si>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</si>
  <si>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</si>
  <si>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</si>
  <si>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</si>
  <si>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</si>
  <si>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</si>
  <si>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</si>
  <si>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</si>
  <si>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</si>
  <si>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</si>
  <si>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</si>
  <si>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</si>
  <si>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</si>
  <si>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</si>
  <si>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</si>
  <si>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</si>
  <si>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</si>
  <si>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</si>
  <si>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</si>
  <si>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</si>
  <si>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</si>
  <si>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</si>
  <si>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</si>
  <si>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</si>
  <si>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</si>
  <si>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</si>
  <si>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</si>
  <si>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</si>
  <si>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</si>
  <si>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</si>
  <si>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</si>
  <si>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</si>
  <si>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</si>
  <si>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</si>
  <si>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</si>
  <si>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</si>
  <si>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</si>
  <si>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</si>
  <si>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</si>
  <si>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</si>
  <si>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</si>
  <si>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</si>
  <si>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</si>
  <si>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</si>
  <si>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</si>
  <si>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</si>
  <si>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</si>
  <si>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</si>
  <si>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</si>
  <si>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</si>
  <si>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</si>
  <si>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</si>
  <si>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</si>
  <si>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</si>
  <si>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</si>
  <si>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</si>
  <si>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</si>
  <si>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</si>
  <si>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</si>
  <si>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</si>
  <si>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</si>
  <si>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</si>
  <si>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</si>
  <si>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</si>
  <si>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</si>
  <si>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</si>
  <si>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</si>
  <si>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</si>
  <si>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</si>
  <si>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</si>
  <si>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</si>
  <si>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</si>
  <si>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</si>
  <si>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</si>
  <si>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</si>
  <si>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</si>
  <si>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</si>
  <si>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</si>
  <si>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</si>
  <si>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</si>
  <si>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</si>
  <si>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</si>
  <si>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</si>
  <si>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</si>
  <si>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</si>
  <si>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</si>
  <si>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</si>
  <si>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</si>
  <si>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</si>
  <si>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</si>
  <si>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</si>
  <si>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</si>
  <si>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</si>
  <si>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</si>
  <si>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</si>
  <si>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</si>
  <si>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</si>
  <si>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</si>
  <si>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</si>
  <si>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</si>
  <si>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</si>
  <si>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</si>
  <si>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</si>
  <si>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</si>
  <si>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</si>
  <si>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</si>
  <si>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</si>
  <si>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</si>
  <si>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</si>
  <si>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</si>
  <si>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</si>
  <si>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</si>
  <si>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</si>
  <si>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</si>
  <si>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</si>
  <si>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</si>
  <si>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</si>
  <si>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</si>
  <si>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</si>
  <si>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</si>
  <si>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</si>
  <si>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</si>
  <si>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</si>
  <si>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</si>
  <si>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</si>
  <si>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</si>
  <si>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</si>
  <si>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</si>
  <si>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</si>
  <si>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</si>
  <si>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</si>
  <si>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</si>
  <si>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</si>
  <si>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</si>
  <si>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</si>
  <si>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</si>
  <si>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</si>
  <si>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</si>
  <si>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</si>
  <si>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</si>
  <si>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</si>
  <si>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</si>
  <si>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</si>
  <si>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</si>
  <si>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</si>
  <si>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</si>
  <si>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</si>
  <si>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</si>
  <si>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</si>
  <si>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</si>
  <si>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</si>
  <si>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</si>
  <si>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</si>
  <si>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</si>
  <si>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</si>
  <si>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</si>
  <si>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</si>
  <si>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</si>
  <si>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</si>
  <si>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</si>
  <si>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</si>
  <si>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</si>
  <si>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</si>
  <si>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</si>
  <si>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</si>
  <si>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</si>
  <si>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</si>
  <si>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</si>
  <si>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</si>
  <si>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</si>
  <si>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</si>
  <si>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</si>
  <si>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</si>
  <si>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</si>
  <si>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</si>
  <si>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</si>
  <si>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</si>
  <si>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</si>
  <si>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</si>
  <si>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</si>
  <si>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</si>
  <si>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</si>
  <si>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</si>
  <si>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</si>
  <si>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</si>
  <si>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</si>
  <si>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</si>
  <si>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</si>
  <si>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</si>
  <si>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</si>
  <si>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</si>
  <si>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</si>
  <si>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</si>
  <si>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</si>
  <si>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</si>
  <si>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</si>
  <si>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</si>
  <si>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</si>
  <si>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</si>
  <si>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</si>
  <si>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</si>
  <si>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</si>
  <si>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</si>
  <si>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</si>
  <si>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</si>
  <si>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</si>
  <si>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</si>
  <si>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</si>
  <si>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</si>
  <si>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</si>
  <si>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</si>
  <si>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</si>
  <si>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</si>
  <si>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</si>
  <si>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</si>
  <si>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</si>
  <si>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</si>
  <si>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</si>
  <si>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</si>
  <si>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</si>
  <si>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</si>
  <si>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</si>
  <si>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</si>
  <si>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</si>
  <si>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</si>
  <si>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</si>
  <si>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</si>
  <si>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</si>
  <si>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</si>
  <si>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</si>
  <si>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</si>
  <si>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</si>
  <si>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</si>
  <si>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</si>
  <si>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</si>
  <si>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</si>
  <si>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</si>
  <si>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</si>
  <si>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</si>
  <si>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</si>
  <si>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</si>
  <si>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</si>
  <si>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</si>
  <si>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</si>
  <si>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</si>
  <si>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</si>
  <si>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</si>
  <si>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</si>
  <si>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</si>
  <si>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</si>
  <si>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</si>
  <si>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</si>
  <si>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</si>
  <si>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</si>
  <si>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</si>
  <si>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</si>
  <si>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</si>
  <si>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</si>
  <si>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</si>
  <si>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</si>
  <si>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</si>
  <si>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</si>
  <si>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</si>
  <si>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</si>
  <si>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</si>
  <si>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</si>
  <si>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</si>
  <si>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</si>
  <si>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</si>
  <si>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</si>
  <si>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</si>
  <si>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</si>
  <si>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</si>
  <si>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</si>
  <si>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</si>
  <si>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</si>
  <si>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</si>
  <si>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</si>
  <si>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</si>
  <si>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</si>
  <si>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</si>
  <si>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</si>
  <si>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</si>
  <si>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</si>
  <si>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</si>
  <si>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</si>
  <si>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</si>
  <si>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</si>
  <si>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</si>
  <si>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</si>
  <si>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</si>
  <si>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</si>
  <si>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</si>
  <si>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</si>
  <si>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</si>
  <si>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</si>
  <si>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</si>
  <si>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</si>
  <si>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</si>
  <si>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</si>
  <si>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</si>
  <si>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</si>
  <si>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</si>
  <si>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</si>
  <si>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</si>
  <si>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</si>
  <si>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</si>
  <si>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</si>
  <si>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</si>
  <si>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</si>
  <si>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</si>
  <si>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</si>
  <si>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</si>
  <si>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</si>
  <si>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</si>
  <si>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</si>
  <si>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</si>
  <si>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</si>
  <si>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</si>
  <si>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</si>
  <si>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</si>
  <si>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</si>
  <si>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</si>
  <si>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</si>
  <si>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</si>
  <si>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</si>
  <si>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</si>
  <si>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</si>
  <si>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</si>
  <si>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</si>
  <si>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</si>
  <si>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</si>
  <si>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</si>
  <si>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</si>
  <si>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</si>
  <si>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</si>
  <si>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</si>
  <si>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</si>
  <si>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</si>
  <si>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</si>
  <si>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</si>
  <si>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</si>
  <si>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</si>
  <si>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</si>
  <si>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</si>
  <si>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</si>
  <si>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</si>
  <si>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</si>
  <si>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</si>
  <si>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</si>
  <si>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</si>
  <si>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</si>
  <si>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</si>
  <si>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</si>
  <si>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</si>
  <si>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</si>
  <si>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</si>
  <si>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</si>
  <si>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</si>
  <si>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</si>
  <si>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</si>
  <si>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</si>
  <si>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</si>
  <si>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</si>
  <si>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</si>
  <si>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</si>
  <si>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</si>
  <si>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</si>
  <si>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</si>
  <si>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</si>
  <si>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</si>
  <si>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</si>
  <si>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</si>
  <si>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</si>
  <si>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</si>
  <si>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</si>
  <si>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</si>
  <si>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</si>
  <si>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</si>
  <si>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</si>
  <si>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</si>
  <si>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</si>
  <si>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</si>
  <si>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</si>
  <si>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</si>
  <si>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</si>
  <si>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</si>
  <si>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</si>
  <si>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</si>
  <si>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</si>
  <si>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</si>
  <si>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</si>
  <si>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</si>
  <si>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</si>
  <si>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</si>
  <si>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</si>
  <si>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</si>
  <si>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</si>
  <si>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</si>
  <si>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</si>
  <si>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</si>
  <si>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</si>
  <si>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</si>
  <si>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</si>
  <si>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</si>
  <si>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</si>
  <si>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</si>
  <si>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</si>
  <si>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</si>
  <si>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</si>
  <si>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</si>
  <si>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</si>
  <si>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</si>
  <si>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</si>
  <si>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</si>
  <si>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</si>
  <si>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</si>
  <si>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</si>
  <si>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</si>
  <si>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</si>
  <si>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</si>
  <si>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</si>
  <si>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</si>
  <si>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</si>
  <si>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</si>
  <si>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</si>
  <si>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</si>
  <si>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</si>
  <si>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</si>
  <si>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</si>
  <si>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</si>
  <si>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</si>
  <si>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</si>
  <si>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</si>
  <si>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</si>
  <si>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</si>
  <si>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</si>
  <si>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</si>
  <si>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</si>
  <si>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</si>
  <si>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</si>
  <si>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</si>
  <si>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</si>
  <si>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</si>
  <si>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</si>
  <si>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</si>
  <si>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</si>
  <si>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</si>
  <si>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</si>
  <si>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</si>
  <si>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</si>
  <si>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</si>
  <si>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</si>
  <si>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</si>
  <si>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</si>
  <si>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</si>
  <si>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</si>
  <si>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</si>
  <si>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</si>
  <si>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</si>
  <si>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</si>
  <si>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</si>
  <si>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</si>
  <si>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</si>
  <si>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</si>
  <si>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</si>
  <si>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</si>
  <si>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</si>
  <si>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</si>
  <si>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</si>
  <si>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</si>
  <si>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</si>
  <si>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</si>
  <si>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</si>
  <si>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</si>
  <si>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</si>
  <si>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</si>
  <si>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</si>
  <si>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</si>
  <si>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</si>
  <si>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</si>
  <si>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</si>
  <si>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</si>
  <si>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</si>
  <si>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</si>
  <si>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</si>
  <si>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</si>
  <si>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</si>
  <si>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</si>
  <si>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</si>
  <si>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</si>
  <si>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</si>
  <si>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</si>
  <si>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</si>
  <si>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</si>
  <si>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</si>
  <si>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</si>
  <si>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</si>
  <si>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</si>
  <si>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</si>
  <si>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</si>
  <si>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</si>
  <si>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</si>
  <si>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</si>
  <si>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</si>
  <si>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</si>
  <si>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</si>
  <si>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</si>
  <si>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</si>
  <si>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</si>
  <si>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</si>
  <si>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</si>
  <si>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</si>
  <si>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</si>
  <si>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</si>
  <si>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</si>
  <si>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</si>
  <si>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</si>
  <si>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</si>
  <si>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</si>
  <si>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</si>
  <si>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</si>
  <si>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</si>
  <si>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</si>
  <si>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</si>
  <si>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</si>
  <si>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</si>
  <si>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</si>
  <si>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</si>
  <si>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</si>
  <si>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</si>
  <si>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</si>
  <si>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</si>
  <si>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</si>
  <si>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</si>
  <si>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</si>
  <si>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</si>
  <si>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</si>
  <si>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</si>
  <si>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</si>
  <si>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</si>
  <si>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</si>
  <si>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</si>
  <si>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</si>
  <si>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</si>
  <si>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</si>
  <si>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</si>
  <si>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</si>
  <si>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</si>
  <si>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</si>
  <si>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</si>
  <si>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</si>
  <si>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</si>
  <si>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</si>
  <si>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</si>
  <si>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</si>
  <si>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</si>
  <si>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</si>
  <si>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</si>
  <si>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</si>
  <si>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</si>
  <si>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</si>
  <si>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</si>
  <si>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</si>
  <si>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</si>
  <si>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</si>
  <si>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</si>
  <si>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</si>
  <si>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</si>
  <si>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</si>
  <si>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</si>
  <si>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</si>
  <si>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</si>
  <si>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</si>
  <si>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</si>
  <si>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</si>
  <si>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</si>
  <si>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</si>
  <si>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</si>
  <si>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</si>
  <si>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</si>
  <si>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</si>
  <si>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</si>
  <si>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</si>
  <si>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</si>
  <si>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</si>
  <si>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</si>
  <si>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</si>
  <si>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</si>
  <si>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</si>
  <si>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</si>
  <si>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</si>
  <si>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</si>
  <si>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</si>
  <si>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</si>
  <si>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</si>
  <si>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</si>
  <si>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</si>
  <si>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</si>
  <si>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</si>
  <si>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</si>
  <si>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</si>
  <si>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</si>
  <si>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</si>
  <si>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</si>
  <si>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</si>
  <si>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</si>
  <si>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</si>
  <si>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</si>
  <si>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</si>
  <si>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</si>
  <si>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</si>
  <si>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</si>
  <si>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</si>
  <si>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</si>
  <si>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</si>
  <si>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</si>
  <si>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</si>
  <si>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</si>
  <si>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</si>
  <si>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</si>
  <si>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</si>
  <si>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</si>
  <si>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</si>
  <si>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</si>
  <si>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</si>
  <si>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</si>
  <si>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</si>
  <si>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</si>
  <si>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</si>
  <si>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</si>
  <si>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</si>
  <si>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</si>
  <si>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</si>
  <si>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</si>
  <si>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</si>
  <si>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</si>
  <si>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</si>
  <si>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</si>
  <si>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</si>
  <si>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</si>
  <si>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</si>
  <si>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</si>
  <si>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</si>
  <si>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</si>
  <si>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</si>
  <si>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</si>
  <si>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</si>
  <si>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</si>
  <si>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</si>
  <si>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</si>
  <si>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</si>
  <si>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</si>
  <si>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</si>
  <si>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</si>
  <si>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</si>
  <si>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</si>
  <si>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</si>
  <si>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</si>
  <si>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</si>
  <si>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</si>
  <si>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</si>
  <si>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</si>
  <si>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</si>
  <si>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</si>
  <si>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</si>
  <si>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</si>
  <si>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</si>
  <si>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</si>
  <si>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</si>
  <si>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</si>
  <si>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</si>
  <si>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</si>
  <si>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</si>
  <si>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</si>
  <si>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</si>
  <si>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</si>
  <si>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</si>
  <si>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</si>
  <si>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</si>
  <si>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</si>
  <si>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</si>
  <si>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</si>
  <si>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</si>
  <si>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</si>
  <si>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</si>
  <si>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</si>
  <si>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</si>
  <si>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</si>
  <si>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</si>
  <si>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</si>
  <si>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</si>
  <si>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</si>
  <si>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</si>
  <si>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</si>
  <si>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</si>
  <si>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</si>
  <si>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</si>
  <si>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</si>
  <si>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</si>
  <si>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</si>
  <si>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</si>
  <si>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</si>
  <si>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</si>
  <si>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</si>
  <si>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</si>
  <si>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</si>
  <si>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</si>
  <si>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</si>
  <si>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</si>
  <si>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</si>
  <si>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</si>
  <si>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</si>
  <si>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</si>
  <si>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</si>
  <si>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</si>
  <si>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</si>
  <si>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</si>
  <si>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</si>
  <si>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</si>
  <si>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</si>
  <si>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</si>
  <si>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</si>
  <si>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</si>
  <si>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</si>
  <si>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</si>
  <si>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</si>
  <si>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</si>
  <si>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</si>
  <si>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</si>
  <si>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</si>
  <si>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</si>
  <si>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</si>
  <si>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</si>
  <si>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</si>
  <si>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</si>
  <si>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</si>
  <si>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</si>
  <si>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</si>
  <si>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</si>
  <si>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</si>
  <si>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</si>
  <si>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</si>
  <si>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</si>
  <si>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</si>
  <si>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</si>
  <si>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</si>
  <si>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</si>
  <si>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</si>
  <si>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</si>
  <si>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</si>
  <si>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</si>
  <si>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</si>
  <si>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</si>
  <si>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</si>
  <si>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</si>
  <si>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</si>
  <si>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</si>
  <si>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</si>
  <si>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</si>
  <si>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</si>
  <si>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</si>
  <si>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</si>
  <si>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</si>
  <si>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</si>
  <si>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</si>
  <si>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</si>
  <si>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</si>
  <si>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</si>
  <si>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</si>
  <si>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</si>
  <si>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</si>
  <si>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</si>
  <si>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</si>
  <si>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</si>
  <si>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</si>
  <si>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</si>
  <si>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</si>
  <si>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</si>
  <si>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</si>
  <si>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</si>
  <si>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</si>
  <si>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</si>
  <si>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</si>
  <si>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</si>
  <si>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</si>
  <si>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</si>
  <si>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</si>
  <si>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</si>
  <si>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</si>
  <si>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</si>
  <si>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</si>
  <si>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</si>
  <si>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</si>
  <si>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</si>
  <si>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</si>
  <si>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</si>
  <si>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</si>
  <si>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</si>
  <si>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</si>
  <si>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</si>
  <si>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</si>
  <si>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</si>
  <si>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</si>
  <si>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</si>
  <si>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</si>
  <si>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</si>
  <si>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</si>
  <si>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</si>
  <si>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</si>
  <si>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</si>
  <si>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</si>
  <si>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</si>
  <si>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</si>
  <si>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</si>
  <si>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</si>
  <si>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</si>
  <si>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</si>
  <si>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</si>
  <si>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</si>
  <si>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</si>
  <si>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</si>
  <si>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</si>
  <si>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</si>
  <si>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</si>
  <si>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</si>
  <si>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</si>
  <si>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</si>
  <si>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</si>
  <si>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</si>
  <si>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</si>
  <si>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</si>
  <si>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</si>
  <si>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</si>
  <si>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</si>
  <si>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</si>
  <si>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</si>
  <si>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</si>
  <si>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</si>
  <si>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</si>
  <si>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</si>
  <si>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</si>
  <si>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</si>
  <si>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</si>
  <si>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</si>
  <si>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</si>
  <si>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</si>
  <si>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</si>
  <si>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</si>
  <si>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</si>
  <si>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</si>
  <si>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</si>
  <si>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</si>
  <si>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</si>
  <si>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</si>
  <si>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</si>
  <si>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</si>
  <si>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</si>
  <si>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</si>
  <si>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</si>
  <si>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</si>
  <si>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</si>
  <si>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</si>
  <si>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</si>
  <si>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</si>
  <si>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</si>
  <si>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</si>
  <si>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</si>
  <si>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</si>
  <si>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</si>
  <si>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</si>
  <si>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</si>
  <si>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</si>
  <si>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</si>
  <si>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</si>
  <si>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</si>
  <si>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</si>
  <si>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</si>
  <si>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</si>
  <si>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</si>
  <si>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</si>
  <si>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</si>
  <si>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</si>
  <si>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</si>
  <si>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</si>
  <si>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</si>
  <si>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</si>
  <si>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</si>
  <si>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</si>
  <si>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</si>
  <si>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</si>
  <si>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</si>
  <si>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</si>
  <si>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</si>
  <si>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</si>
  <si>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</si>
  <si>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</si>
  <si>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</si>
  <si>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</si>
  <si>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</si>
  <si>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</si>
  <si>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</si>
  <si>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</si>
  <si>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</si>
  <si>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</si>
  <si>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</si>
  <si>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</si>
  <si>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</si>
  <si>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</si>
  <si>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</si>
  <si>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</si>
  <si>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</si>
  <si>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</si>
  <si>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</si>
  <si>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</si>
  <si>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</si>
  <si>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</si>
  <si>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</si>
  <si>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</si>
  <si>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</si>
  <si>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</si>
  <si>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</si>
  <si>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</si>
  <si>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</si>
  <si>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</si>
  <si>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</si>
  <si>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</si>
  <si>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</si>
  <si>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</si>
  <si>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</si>
  <si>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</si>
  <si>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</si>
  <si>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</si>
  <si>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</si>
  <si>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</si>
  <si>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</si>
  <si>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</si>
  <si>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</si>
  <si>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</si>
  <si>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</si>
  <si>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</si>
  <si>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</si>
  <si>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</si>
  <si>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</si>
  <si>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</si>
  <si>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</si>
  <si>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</si>
  <si>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</si>
  <si>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</si>
  <si>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</si>
  <si>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</si>
  <si>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</si>
  <si>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</si>
  <si>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</si>
  <si>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</si>
  <si>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</si>
  <si>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</si>
  <si>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</si>
  <si>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</si>
  <si>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</si>
  <si>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</si>
  <si>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</si>
  <si>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</si>
  <si>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</si>
  <si>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</si>
  <si>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</si>
  <si>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</si>
  <si>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</si>
  <si>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</si>
  <si>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</si>
  <si>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</si>
  <si>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</si>
  <si>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</si>
  <si>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</si>
  <si>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</si>
  <si>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</si>
  <si>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</si>
  <si>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</si>
  <si>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</si>
  <si>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</si>
  <si>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</si>
  <si>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</si>
  <si>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</si>
  <si>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</si>
  <si>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</si>
  <si>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</si>
  <si>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</si>
  <si>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</si>
  <si>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</si>
  <si>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</si>
  <si>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</si>
  <si>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</si>
  <si>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</si>
  <si>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</si>
  <si>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</si>
  <si>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</si>
  <si>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</si>
  <si>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</si>
  <si>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</si>
  <si>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</si>
  <si>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</si>
  <si>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</si>
  <si>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</si>
  <si>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</si>
  <si>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</si>
  <si>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</si>
  <si>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</si>
  <si>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</si>
  <si>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</si>
  <si>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</si>
  <si>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</si>
  <si>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</si>
  <si>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</si>
  <si>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</si>
  <si>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</si>
  <si>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</si>
  <si>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</si>
  <si>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</si>
  <si>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</si>
  <si>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</si>
  <si>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</si>
  <si>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</si>
  <si>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</si>
  <si>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</si>
  <si>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</si>
  <si>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</si>
  <si>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</si>
  <si>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</si>
  <si>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</si>
  <si>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</si>
  <si>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</si>
  <si>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</si>
  <si>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</si>
  <si>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</si>
  <si>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</si>
  <si>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</si>
  <si>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</si>
  <si>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</si>
  <si>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</si>
  <si>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</si>
  <si>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</si>
  <si>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</si>
  <si>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</si>
  <si>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</si>
  <si>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</si>
  <si>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</si>
  <si>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</si>
  <si>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</si>
  <si>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</si>
  <si>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</si>
  <si>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</si>
  <si>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</si>
  <si>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</si>
  <si>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</si>
  <si>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</si>
  <si>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</si>
  <si>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</si>
  <si>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</si>
  <si>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</si>
  <si>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</si>
  <si>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</si>
  <si>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</si>
  <si>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</si>
  <si>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</si>
  <si>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</si>
  <si>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</si>
  <si>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</si>
  <si>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</si>
  <si>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</si>
  <si>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</si>
  <si>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</si>
  <si>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</si>
  <si>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</si>
  <si>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</si>
  <si>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</si>
  <si>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</si>
  <si>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</si>
  <si>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</si>
  <si>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</si>
  <si>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</si>
  <si>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</si>
  <si>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</si>
  <si>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</si>
  <si>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</si>
  <si>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</si>
  <si>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</si>
  <si>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</si>
  <si>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</si>
  <si>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</si>
  <si>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</si>
  <si>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</si>
  <si>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</si>
  <si>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</si>
  <si>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</si>
  <si>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</si>
  <si>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</si>
  <si>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</si>
  <si>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</si>
  <si>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</si>
  <si>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</si>
  <si>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</si>
  <si>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</si>
  <si>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</si>
  <si>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</si>
  <si>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</si>
  <si>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</si>
  <si>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</si>
  <si>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</si>
  <si>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</si>
  <si>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</si>
  <si>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</si>
  <si>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</si>
  <si>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</si>
  <si>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</si>
  <si>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</si>
  <si>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</si>
  <si>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</si>
  <si>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</si>
  <si>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</si>
  <si>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</si>
  <si>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</si>
  <si>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</si>
  <si>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</si>
  <si>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</si>
  <si>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</si>
  <si>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</si>
  <si>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</si>
  <si>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</si>
  <si>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</si>
  <si>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</si>
  <si>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</si>
  <si>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</si>
  <si>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</si>
  <si>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</si>
  <si>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</si>
  <si>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</si>
  <si>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</si>
  <si>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</si>
  <si>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</si>
  <si>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</si>
  <si>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</si>
  <si>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</si>
  <si>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</si>
  <si>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</si>
  <si>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</si>
  <si>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</si>
  <si>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</si>
  <si>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</si>
  <si>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</si>
  <si>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</si>
  <si>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</si>
  <si>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</si>
  <si>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</si>
  <si>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</si>
  <si>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</si>
  <si>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</si>
  <si>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</si>
  <si>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</si>
  <si>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</si>
  <si>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</si>
  <si>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</si>
  <si>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</si>
  <si>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</si>
  <si>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</si>
  <si>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</si>
  <si>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</si>
  <si>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</si>
  <si>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</si>
  <si>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</si>
  <si>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</si>
  <si>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</si>
  <si>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</si>
  <si>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</si>
  <si>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</si>
  <si>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</si>
  <si>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</si>
  <si>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</si>
  <si>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</si>
  <si>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</si>
  <si>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</si>
  <si>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</si>
  <si>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</si>
  <si>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</si>
  <si>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</si>
  <si>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</si>
  <si>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</si>
  <si>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</si>
  <si>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</si>
  <si>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</si>
  <si>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</si>
  <si>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</si>
  <si>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</si>
  <si>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</si>
  <si>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</si>
  <si>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</si>
  <si>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</si>
  <si>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</si>
  <si>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</si>
  <si>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</si>
  <si>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</si>
  <si>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</si>
  <si>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</si>
  <si>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</si>
  <si>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</si>
  <si>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</si>
  <si>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</si>
  <si>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</si>
  <si>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</si>
  <si>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</si>
  <si>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</si>
  <si>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</si>
  <si>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</si>
  <si>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</si>
  <si>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</si>
  <si>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</si>
  <si>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</si>
  <si>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</si>
  <si>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</si>
  <si>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</si>
  <si>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</si>
  <si>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</si>
  <si>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</si>
  <si>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</si>
  <si>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</si>
  <si>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</si>
  <si>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</si>
  <si>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</si>
  <si>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</si>
  <si>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</si>
  <si>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</si>
  <si>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</si>
  <si>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</si>
  <si>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</si>
  <si>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</si>
  <si>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</si>
  <si>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</si>
  <si>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</si>
  <si>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</si>
  <si>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</si>
  <si>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</si>
  <si>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</si>
  <si>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</si>
  <si>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</si>
  <si>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</si>
  <si>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</si>
  <si>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</si>
  <si>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</si>
  <si>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</si>
  <si>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</si>
  <si>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</si>
  <si>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</si>
  <si>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</si>
  <si>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</si>
  <si>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</si>
  <si>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</si>
  <si>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</si>
  <si>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</si>
  <si>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</si>
  <si>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</si>
  <si>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</si>
  <si>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</si>
  <si>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</si>
  <si>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</si>
  <si>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</si>
  <si>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</si>
  <si>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</si>
  <si>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</si>
  <si>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</si>
  <si>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</si>
  <si>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</si>
  <si>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</si>
  <si>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</si>
  <si>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</si>
  <si>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</si>
  <si>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</si>
  <si>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</si>
  <si>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</si>
  <si>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</si>
  <si>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</si>
  <si>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</si>
  <si>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</si>
  <si>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</si>
  <si>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</si>
  <si>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</si>
  <si>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</si>
  <si>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</si>
  <si>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</si>
  <si>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</si>
  <si>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</si>
  <si>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</si>
  <si>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</si>
  <si>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</si>
  <si>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</si>
  <si>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</si>
  <si>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</si>
  <si>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</si>
  <si>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</si>
  <si>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</si>
  <si>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</si>
  <si>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</si>
  <si>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</si>
  <si>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</si>
  <si>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</si>
  <si>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</si>
  <si>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</si>
  <si>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</si>
  <si>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</si>
  <si>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</si>
  <si>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</si>
  <si>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</si>
  <si>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</si>
  <si>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</si>
  <si>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</si>
  <si>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</si>
  <si>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</si>
  <si>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</si>
  <si>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</si>
  <si>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</si>
  <si>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</si>
  <si>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</si>
  <si>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</si>
  <si>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</si>
  <si>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</si>
  <si>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</si>
  <si>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</si>
  <si>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</si>
  <si>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</si>
  <si>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</si>
  <si>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</si>
  <si>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</si>
  <si>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</si>
  <si>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</si>
  <si>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</si>
  <si>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</si>
  <si>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</si>
  <si>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</si>
  <si>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</si>
  <si>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</si>
  <si>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</si>
  <si>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</si>
  <si>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</si>
  <si>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</si>
  <si>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</si>
  <si>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</si>
  <si>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</si>
  <si>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</si>
  <si>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</si>
  <si>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</si>
  <si>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</si>
  <si>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</si>
  <si>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</si>
  <si>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</si>
  <si>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</si>
  <si>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</si>
  <si>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</si>
  <si>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</si>
  <si>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</si>
  <si>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</si>
  <si>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</si>
  <si>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</si>
  <si>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</si>
  <si>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</si>
  <si>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</si>
  <si>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</si>
  <si>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</si>
  <si>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</si>
  <si>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</si>
  <si>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</si>
  <si>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</si>
  <si>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</si>
  <si>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</si>
  <si>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</si>
  <si>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</si>
  <si>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</si>
  <si>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</si>
  <si>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</si>
  <si>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</si>
  <si>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</si>
  <si>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</si>
  <si>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</si>
  <si>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</si>
  <si>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</si>
  <si>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</si>
  <si>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</si>
  <si>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</si>
  <si>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</si>
  <si>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</si>
  <si>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</si>
  <si>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</si>
  <si>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</si>
  <si>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</si>
  <si>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</si>
  <si>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</si>
  <si>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</si>
  <si>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</si>
  <si>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</si>
  <si>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</si>
  <si>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</si>
  <si>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</si>
  <si>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</si>
  <si>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</si>
  <si>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</si>
  <si>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</si>
  <si>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</si>
  <si>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</si>
  <si>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</si>
  <si>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</si>
  <si>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</si>
  <si>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</si>
  <si>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</si>
  <si>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</si>
  <si>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</si>
  <si>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</si>
  <si>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</si>
  <si>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</si>
  <si>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</si>
  <si>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</si>
  <si>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</si>
  <si>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</si>
  <si>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</si>
  <si>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</si>
  <si>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</si>
  <si>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</si>
  <si>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</si>
  <si>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</si>
  <si>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</si>
  <si>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</si>
  <si>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</si>
  <si>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</si>
  <si>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</si>
  <si>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</si>
  <si>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</si>
  <si>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</si>
  <si>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</si>
  <si>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</si>
  <si>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</si>
  <si>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</si>
  <si>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</si>
  <si>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</si>
  <si>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</si>
  <si>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</si>
  <si>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</si>
  <si>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</si>
  <si>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</si>
  <si>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</si>
  <si>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</si>
  <si>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</si>
  <si>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</si>
  <si>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</si>
  <si>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</si>
  <si>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</si>
  <si>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</si>
  <si>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</si>
  <si>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</si>
  <si>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</si>
  <si>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</si>
  <si>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</si>
  <si>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</si>
  <si>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</si>
  <si>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</si>
  <si>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</si>
  <si>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</si>
  <si>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</si>
  <si>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</si>
  <si>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</si>
  <si>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</si>
  <si>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</si>
  <si>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</si>
  <si>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</si>
  <si>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</si>
  <si>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</si>
  <si>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</si>
  <si>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</si>
  <si>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</si>
  <si>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</si>
  <si>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</si>
  <si>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</si>
  <si>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</si>
  <si>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</si>
  <si>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</si>
  <si>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</si>
  <si>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</si>
  <si>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</si>
  <si>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</si>
  <si>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</si>
  <si>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</si>
  <si>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</si>
  <si>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</si>
  <si>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</si>
  <si>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</si>
  <si>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</si>
  <si>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</si>
  <si>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</si>
  <si>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</si>
  <si>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</si>
  <si>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</si>
  <si>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</si>
  <si>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</si>
  <si>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</si>
  <si>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</si>
  <si>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</si>
  <si>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</si>
  <si>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</si>
  <si>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</si>
  <si>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</si>
  <si>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</si>
  <si>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</si>
  <si>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</si>
  <si>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</si>
  <si>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</si>
  <si>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</si>
  <si>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</si>
  <si>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</si>
  <si>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</si>
  <si>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</si>
  <si>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</si>
  <si>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</si>
  <si>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</si>
  <si>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</si>
  <si>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</si>
  <si>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</si>
  <si>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</si>
  <si>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</si>
  <si>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</si>
  <si>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</si>
  <si>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</si>
  <si>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</si>
  <si>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</si>
  <si>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</si>
  <si>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</si>
  <si>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</si>
  <si>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</si>
  <si>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</si>
  <si>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</si>
  <si>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</si>
  <si>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</si>
  <si>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</si>
  <si>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</si>
  <si>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</si>
  <si>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</si>
  <si>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</si>
  <si>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</si>
  <si>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</si>
  <si>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</si>
  <si>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</si>
  <si>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</si>
  <si>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</si>
  <si>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</si>
  <si>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</si>
  <si>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</si>
  <si>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</si>
  <si>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</si>
  <si>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</si>
  <si>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</si>
  <si>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</si>
  <si>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</si>
  <si>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</si>
  <si>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</si>
  <si>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</si>
  <si>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</si>
  <si>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</si>
  <si>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</si>
  <si>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</si>
  <si>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</si>
  <si>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</si>
  <si>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</si>
  <si>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</si>
  <si>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</si>
  <si>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</si>
  <si>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</si>
  <si>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</si>
  <si>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</si>
  <si>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</si>
  <si>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</si>
  <si>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</si>
  <si>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</si>
  <si>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</si>
  <si>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</si>
  <si>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</si>
  <si>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</si>
  <si>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</si>
  <si>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</si>
  <si>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</si>
  <si>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</si>
  <si>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</si>
  <si>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</si>
  <si>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</si>
  <si>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</si>
  <si>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</si>
  <si>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</si>
  <si>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</si>
  <si>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</si>
  <si>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</si>
  <si>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</si>
  <si>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</si>
  <si>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</si>
  <si>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</si>
  <si>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</si>
  <si>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</si>
  <si>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</si>
  <si>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</si>
  <si>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</si>
  <si>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</si>
  <si>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</si>
  <si>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</si>
  <si>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</si>
  <si>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</si>
  <si>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</si>
  <si>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</si>
  <si>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</si>
  <si>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</si>
  <si>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</si>
  <si>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</si>
  <si>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</si>
  <si>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</si>
  <si>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</si>
  <si>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</si>
  <si>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</si>
  <si>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</si>
  <si>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</si>
  <si>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</si>
  <si>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</si>
  <si>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</si>
  <si>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</si>
  <si>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</si>
  <si>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</si>
  <si>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</si>
  <si>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</si>
  <si>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</si>
  <si>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</si>
  <si>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</si>
  <si>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</si>
  <si>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</si>
  <si>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</si>
  <si>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</si>
  <si>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</si>
  <si>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</si>
  <si>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</si>
  <si>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</si>
  <si>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</si>
  <si>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</si>
  <si>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</si>
  <si>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</si>
  <si>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</si>
  <si>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</si>
  <si>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</si>
  <si>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</si>
  <si>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</si>
  <si>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</si>
  <si>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</si>
  <si>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</si>
  <si>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</si>
  <si>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</si>
  <si>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</si>
  <si>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</si>
  <si>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</si>
  <si>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</si>
  <si>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</si>
  <si>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</si>
  <si>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</si>
  <si>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</si>
  <si>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</si>
  <si>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</si>
  <si>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</si>
  <si>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</si>
  <si>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</si>
  <si>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</si>
  <si>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</si>
  <si>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</si>
  <si>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</si>
  <si>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</si>
  <si>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</si>
  <si>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</si>
  <si>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</si>
  <si>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</si>
  <si>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</si>
  <si>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</si>
  <si>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</si>
  <si>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</si>
  <si>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</si>
  <si>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</si>
  <si>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</si>
  <si>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</si>
  <si>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</si>
  <si>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</si>
  <si>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</si>
  <si>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</si>
  <si>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</si>
  <si>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</si>
  <si>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</si>
  <si>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</si>
  <si>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</si>
  <si>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</si>
  <si>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</si>
  <si>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</si>
  <si>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</si>
  <si>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</si>
  <si>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</si>
  <si>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</si>
  <si>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</si>
  <si>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</si>
  <si>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</si>
  <si>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</si>
  <si>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</si>
  <si>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</si>
  <si>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</si>
  <si>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</si>
  <si>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</si>
  <si>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</si>
  <si>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</si>
  <si>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</si>
  <si>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</si>
  <si>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</si>
  <si>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</si>
  <si>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</si>
  <si>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</si>
  <si>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</si>
  <si>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</si>
  <si>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</si>
  <si>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</si>
  <si>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</si>
  <si>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</si>
  <si>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</si>
  <si>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</si>
  <si>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</si>
  <si>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</si>
  <si>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</si>
  <si>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</si>
  <si>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</si>
  <si>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</si>
  <si>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</si>
  <si>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</si>
  <si>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</si>
  <si>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</si>
  <si>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</si>
  <si>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</si>
  <si>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</si>
  <si>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</si>
  <si>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</si>
  <si>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</si>
  <si>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</si>
  <si>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</si>
  <si>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</si>
  <si>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</si>
  <si>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</si>
  <si>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</si>
  <si>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</si>
  <si>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</si>
  <si>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</si>
  <si>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</si>
  <si>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</si>
  <si>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</si>
  <si>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</si>
  <si>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</si>
  <si>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</si>
  <si>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</si>
  <si>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</si>
  <si>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</si>
  <si>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</si>
  <si>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</si>
  <si>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</si>
  <si>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</si>
  <si>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</si>
  <si>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</si>
  <si>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</si>
  <si>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</si>
  <si>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</si>
  <si>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</si>
  <si>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</si>
  <si>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</si>
  <si>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</si>
  <si>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</si>
  <si>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</si>
  <si>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</si>
  <si>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</si>
  <si>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</si>
  <si>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</si>
  <si>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</si>
  <si>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</si>
  <si>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</si>
  <si>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</si>
  <si>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</si>
  <si>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</si>
  <si>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</si>
  <si>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</si>
  <si>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</si>
  <si>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</si>
  <si>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</si>
  <si>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</si>
  <si>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</si>
  <si>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</si>
  <si>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</si>
  <si>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</si>
  <si>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</si>
  <si>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</si>
  <si>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</si>
  <si>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</si>
  <si>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</si>
  <si>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</si>
  <si>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</si>
  <si>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</si>
  <si>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</si>
  <si>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</si>
  <si>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</si>
  <si>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</si>
  <si>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</si>
  <si>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</si>
  <si>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</si>
  <si>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</si>
  <si>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</si>
  <si>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</si>
  <si>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</si>
  <si>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</si>
  <si>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</si>
  <si>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</si>
  <si>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</si>
  <si>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</si>
  <si>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</si>
  <si>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</si>
  <si>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</si>
  <si>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</si>
  <si>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</si>
  <si>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</si>
  <si>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</si>
  <si>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</si>
  <si>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</si>
  <si>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</si>
  <si>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</si>
  <si>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</si>
  <si>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</si>
  <si>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</si>
  <si>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</si>
  <si>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</si>
  <si>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</si>
  <si>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</si>
  <si>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</si>
  <si>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</si>
  <si>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</si>
  <si>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</si>
  <si>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</si>
  <si>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</si>
  <si>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</si>
  <si>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</si>
  <si>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</si>
  <si>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</si>
  <si>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</si>
  <si>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</si>
  <si>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</si>
  <si>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</si>
  <si>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</si>
  <si>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</si>
  <si>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</si>
  <si>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</si>
  <si>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</si>
  <si>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</si>
  <si>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</si>
  <si>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</si>
  <si>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</si>
  <si>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</si>
  <si>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</si>
  <si>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</si>
  <si>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</si>
  <si>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</si>
  <si>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</si>
  <si>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</si>
  <si>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</si>
  <si>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</si>
  <si>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</si>
  <si>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</si>
  <si>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</si>
  <si>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</si>
  <si>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</si>
  <si>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</si>
  <si>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</si>
  <si>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</si>
  <si>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</si>
  <si>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</si>
  <si>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</si>
  <si>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</si>
  <si>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</si>
  <si>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</si>
  <si>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</si>
  <si>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</si>
  <si>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</si>
  <si>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</si>
  <si>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</si>
  <si>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</si>
  <si>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</si>
  <si>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</si>
  <si>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</si>
  <si>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</si>
  <si>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</si>
  <si>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</si>
  <si>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</si>
  <si>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</si>
  <si>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</si>
  <si>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</si>
  <si>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</si>
  <si>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</si>
  <si>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</si>
  <si>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</si>
  <si>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</si>
  <si>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</si>
  <si>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</si>
  <si>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</si>
  <si>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</si>
  <si>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</si>
  <si>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</si>
  <si>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</si>
  <si>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</si>
  <si>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</si>
  <si>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</si>
  <si>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</si>
  <si>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</si>
  <si>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</si>
  <si>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</si>
  <si>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</si>
  <si>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</si>
  <si>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</si>
  <si>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</si>
  <si>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</si>
  <si>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</si>
  <si>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</si>
  <si>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</si>
  <si>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</si>
  <si>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</si>
  <si>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</si>
  <si>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</si>
  <si>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</si>
  <si>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</si>
  <si>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</si>
  <si>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</si>
  <si>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</si>
  <si>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</si>
  <si>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</si>
  <si>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</si>
  <si>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</si>
  <si>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</si>
  <si>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</si>
  <si>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</si>
  <si>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</si>
  <si>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</si>
  <si>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</si>
  <si>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</si>
  <si>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</si>
  <si>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</si>
  <si>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</si>
  <si>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</si>
  <si>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</si>
  <si>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</si>
  <si>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</si>
  <si>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</si>
  <si>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</si>
  <si>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</si>
  <si>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</si>
  <si>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</si>
  <si>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</si>
  <si>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</si>
  <si>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</si>
  <si>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</si>
  <si>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</si>
  <si>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</si>
  <si>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</si>
  <si>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</si>
  <si>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</si>
  <si>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</si>
  <si>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</si>
  <si>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</si>
  <si>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</si>
  <si>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</si>
  <si>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</si>
  <si>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</si>
  <si>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</si>
  <si>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</si>
  <si>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</si>
  <si>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</si>
  <si>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</si>
  <si>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</si>
  <si>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</si>
  <si>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</si>
  <si>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</si>
  <si>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</si>
  <si>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</si>
  <si>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</si>
  <si>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</si>
  <si>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</si>
  <si>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</si>
  <si>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</si>
  <si>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</si>
  <si>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</si>
  <si>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</si>
  <si>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</si>
  <si>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</si>
  <si>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</si>
  <si>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</si>
  <si>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</si>
  <si>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</si>
  <si>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</si>
  <si>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</si>
  <si>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</si>
  <si>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</si>
  <si>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</si>
  <si>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</si>
  <si>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</si>
  <si>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</si>
  <si>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</si>
  <si>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</si>
  <si>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</si>
  <si>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</si>
  <si>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</si>
  <si>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</si>
  <si>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</si>
  <si>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</si>
  <si>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</si>
  <si>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</si>
  <si>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</si>
  <si>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</si>
  <si>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</si>
  <si>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</si>
  <si>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</si>
  <si>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</si>
  <si>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</si>
  <si>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</si>
  <si>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</si>
  <si>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</si>
  <si>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</si>
  <si>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</si>
  <si>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</si>
  <si>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</si>
  <si>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</si>
  <si>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</si>
  <si>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</si>
  <si>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</si>
  <si>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</si>
  <si>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</si>
  <si>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</si>
  <si>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</si>
  <si>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</si>
  <si>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</si>
  <si>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</si>
  <si>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</si>
  <si>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</si>
  <si>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</si>
  <si>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</si>
  <si>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</si>
  <si>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</si>
  <si>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</si>
  <si>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</si>
  <si>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</si>
  <si>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</si>
  <si>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</si>
  <si>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</si>
  <si>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</si>
  <si>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</si>
  <si>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</si>
  <si>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</si>
  <si>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</si>
  <si>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</si>
  <si>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</si>
  <si>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</si>
  <si>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</si>
  <si>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</si>
  <si>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</si>
  <si>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</si>
  <si>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</si>
  <si>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</si>
  <si>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</si>
  <si>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</si>
  <si>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</si>
  <si>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</si>
  <si>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</si>
  <si>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</si>
  <si>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</si>
  <si>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</si>
  <si>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</si>
  <si>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</si>
  <si>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</si>
  <si>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</si>
  <si>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</si>
  <si>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</si>
  <si>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</si>
  <si>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</si>
  <si>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</si>
  <si>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</si>
  <si>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</si>
  <si>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</si>
  <si>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</si>
  <si>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</si>
  <si>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</si>
  <si>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</si>
  <si>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</si>
  <si>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</si>
  <si>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</si>
  <si>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</si>
  <si>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</si>
  <si>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</si>
  <si>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</si>
  <si>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</si>
  <si>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</si>
  <si>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</si>
  <si>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</si>
  <si>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</si>
  <si>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</si>
  <si>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</si>
  <si>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</si>
  <si>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</si>
  <si>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</si>
  <si>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</si>
  <si>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</si>
  <si>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</si>
  <si>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</si>
  <si>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</si>
  <si>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</si>
  <si>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</si>
  <si>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</si>
  <si>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</si>
  <si>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</si>
  <si>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</si>
  <si>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</si>
  <si>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</si>
  <si>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</si>
  <si>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</si>
  <si>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</si>
  <si>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</si>
  <si>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</si>
  <si>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</si>
  <si>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</si>
  <si>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</si>
  <si>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</si>
  <si>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</si>
  <si>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</si>
  <si>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</si>
  <si>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</si>
  <si>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</si>
  <si>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</si>
  <si>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</si>
  <si>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</si>
  <si>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</si>
  <si>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</si>
  <si>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</si>
  <si>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</si>
  <si>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</si>
  <si>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</si>
  <si>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</si>
  <si>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</si>
  <si>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</si>
  <si>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</si>
  <si>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</si>
  <si>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</si>
  <si>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</si>
  <si>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</si>
  <si>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</si>
  <si>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</si>
  <si>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</si>
  <si>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</si>
  <si>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</si>
  <si>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</si>
  <si>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</si>
  <si>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</si>
  <si>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</si>
  <si>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</si>
  <si>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</si>
  <si>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</si>
  <si>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</si>
  <si>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</si>
  <si>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</si>
  <si>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</si>
  <si>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</si>
  <si>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</si>
  <si>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</si>
  <si>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</si>
  <si>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</si>
  <si>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</si>
  <si>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</si>
  <si>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</si>
  <si>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</si>
  <si>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</si>
  <si>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</si>
  <si>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</si>
  <si>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</si>
  <si>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</si>
  <si>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</si>
  <si>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</si>
  <si>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</si>
  <si>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</si>
  <si>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</si>
  <si>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</si>
  <si>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</si>
  <si>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</si>
  <si>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</si>
  <si>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</si>
  <si>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</si>
  <si>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</si>
  <si>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</si>
  <si>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</si>
  <si>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</si>
  <si>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</si>
  <si>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</si>
  <si>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</si>
  <si>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</si>
  <si>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</si>
  <si>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</si>
  <si>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</si>
  <si>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</si>
  <si>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</si>
  <si>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</si>
  <si>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</si>
  <si>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</si>
  <si>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</si>
  <si>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</si>
  <si>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</si>
  <si>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</si>
  <si>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</si>
  <si>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</si>
  <si>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</si>
  <si>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</si>
  <si>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</si>
  <si>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</si>
  <si>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</si>
  <si>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</si>
  <si>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</si>
  <si>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</si>
  <si>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</si>
  <si>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</si>
  <si>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</si>
  <si>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</si>
  <si>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</si>
  <si>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</si>
  <si>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</si>
  <si>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</si>
  <si>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</si>
  <si>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</si>
  <si>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</si>
  <si>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</si>
  <si>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</si>
  <si>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</si>
  <si>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</si>
  <si>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</si>
  <si>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</si>
  <si>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</si>
  <si>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</si>
  <si>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</si>
  <si>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</si>
  <si>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</si>
  <si>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</si>
  <si>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</si>
  <si>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</si>
  <si>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</si>
  <si>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</si>
  <si>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</si>
  <si>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</si>
  <si>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</si>
  <si>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</si>
  <si>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</si>
  <si>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</si>
  <si>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</si>
  <si>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</si>
  <si>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</si>
  <si>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</si>
  <si>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</si>
  <si>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</si>
  <si>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</si>
  <si>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</si>
  <si>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</si>
  <si>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</si>
  <si>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</si>
  <si>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</si>
  <si>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</si>
  <si>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</si>
  <si>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</si>
  <si>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</si>
  <si>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</si>
  <si>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</si>
  <si>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</si>
  <si>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</si>
  <si>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</si>
  <si>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</si>
  <si>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</si>
  <si>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</si>
  <si>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</si>
  <si>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</si>
  <si>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</si>
  <si>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</si>
  <si>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</si>
  <si>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</si>
  <si>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</si>
  <si>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</si>
  <si>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</si>
  <si>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</si>
  <si>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</si>
  <si>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</si>
  <si>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</si>
  <si>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</si>
  <si>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</si>
  <si>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</si>
  <si>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</si>
  <si>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</si>
  <si>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</si>
  <si>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</si>
  <si>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</si>
  <si>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</si>
  <si>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</si>
  <si>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</si>
  <si>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</si>
  <si>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</si>
  <si>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</si>
  <si>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</si>
  <si>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</si>
  <si>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</si>
  <si>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</si>
  <si>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</si>
  <si>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</si>
  <si>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</si>
  <si>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</si>
  <si>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</si>
  <si>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</si>
  <si>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</si>
  <si>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</si>
  <si>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</si>
  <si>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</si>
  <si>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</si>
  <si>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</si>
  <si>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</si>
  <si>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</si>
  <si>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</si>
  <si>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</si>
  <si>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</si>
  <si>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</si>
  <si>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</si>
  <si>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</si>
  <si>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</si>
  <si>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</si>
  <si>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</si>
  <si>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</si>
  <si>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</si>
  <si>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</si>
  <si>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</si>
  <si>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</si>
  <si>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</si>
  <si>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</si>
  <si>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</si>
  <si>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</si>
  <si>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</si>
  <si>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</si>
  <si>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</si>
  <si>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</si>
  <si>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</si>
  <si>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</si>
  <si>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</si>
  <si>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</si>
  <si>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</si>
  <si>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</si>
  <si>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</si>
  <si>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</si>
  <si>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</si>
  <si>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</si>
  <si>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</si>
  <si>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</si>
  <si>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</si>
  <si>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</si>
  <si>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</si>
  <si>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</si>
  <si>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</si>
  <si>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</si>
  <si>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</si>
  <si>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</si>
  <si>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</si>
  <si>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</si>
  <si>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</si>
  <si>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</si>
  <si>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</si>
  <si>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</si>
  <si>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</si>
  <si>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</si>
  <si>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</si>
  <si>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</si>
  <si>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</si>
  <si>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</si>
  <si>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</si>
  <si>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</si>
  <si>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</si>
  <si>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</si>
  <si>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</si>
  <si>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</si>
  <si>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</si>
  <si>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</si>
  <si>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</si>
  <si>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</si>
  <si>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</si>
  <si>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</si>
  <si>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</si>
  <si>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</si>
  <si>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</si>
  <si>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</si>
  <si>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</si>
  <si>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</si>
  <si>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</si>
  <si>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</si>
  <si>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</si>
  <si>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</si>
  <si>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</si>
  <si>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</si>
  <si>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</si>
  <si>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</si>
  <si>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</si>
  <si>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</si>
  <si>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</si>
  <si>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</si>
  <si>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</si>
  <si>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</si>
  <si>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</si>
  <si>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</si>
  <si>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</si>
  <si>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</si>
  <si>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</si>
  <si>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</si>
  <si>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</si>
  <si>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</si>
  <si>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</si>
  <si>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</si>
  <si>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</si>
  <si>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</si>
  <si>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</si>
  <si>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</si>
  <si>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</si>
  <si>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</si>
  <si>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</si>
  <si>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</si>
  <si>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</si>
  <si>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</si>
  <si>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</si>
  <si>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</si>
  <si>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</si>
  <si>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</si>
  <si>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</si>
  <si>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</si>
  <si>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</si>
  <si>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</si>
  <si>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</si>
  <si>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</si>
  <si>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</si>
  <si>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</si>
  <si>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</si>
  <si>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</si>
  <si>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</si>
  <si>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</si>
  <si>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</si>
  <si>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</si>
  <si>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</si>
  <si>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</si>
  <si>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</si>
  <si>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</si>
  <si>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</si>
  <si>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</si>
  <si>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</si>
  <si>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</si>
  <si>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</si>
  <si>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</si>
  <si>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</si>
  <si>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</si>
  <si>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</si>
  <si>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</si>
  <si>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</si>
  <si>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</si>
  <si>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</si>
  <si>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</si>
  <si>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</si>
  <si>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</si>
  <si>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</si>
  <si>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</si>
  <si>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</si>
  <si>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</si>
  <si>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</si>
  <si>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</si>
  <si>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</si>
  <si>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</si>
  <si>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</si>
  <si>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</si>
  <si>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</si>
  <si>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</si>
  <si>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</si>
  <si>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</si>
  <si>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</si>
  <si>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</si>
  <si>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</si>
  <si>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</si>
  <si>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</si>
  <si>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</si>
  <si>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</si>
  <si>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</si>
  <si>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</si>
  <si>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</si>
  <si>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</si>
  <si>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</si>
  <si>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</si>
  <si>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</si>
  <si>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</si>
  <si>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</si>
  <si>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</si>
  <si>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</si>
  <si>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</si>
  <si>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</si>
  <si>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</si>
  <si>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</si>
  <si>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</si>
  <si>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</si>
  <si>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</si>
  <si>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</si>
  <si>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</si>
  <si>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</si>
  <si>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</si>
  <si>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</si>
  <si>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</si>
  <si>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</si>
  <si>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</si>
  <si>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</si>
  <si>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</si>
  <si>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</si>
  <si>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</si>
  <si>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</si>
  <si>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</si>
  <si>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</si>
  <si>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</si>
  <si>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</si>
  <si>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</si>
  <si>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</si>
  <si>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</si>
  <si>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</si>
  <si>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</si>
  <si>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</si>
  <si>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</si>
  <si>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</si>
  <si>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</si>
  <si>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</si>
  <si>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</si>
  <si>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</si>
  <si>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</si>
  <si>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</si>
  <si>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</si>
  <si>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</si>
  <si>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</si>
  <si>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</si>
  <si>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</si>
  <si>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</si>
  <si>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</si>
  <si>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</si>
  <si>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</si>
  <si>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</si>
  <si>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</si>
  <si>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</si>
  <si>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</si>
  <si>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</si>
  <si>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</si>
  <si>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</si>
  <si>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</si>
  <si>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</si>
  <si>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</si>
  <si>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</si>
  <si>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</si>
  <si>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</si>
  <si>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</si>
  <si>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</si>
  <si>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</si>
  <si>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</si>
  <si>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</si>
  <si>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</si>
  <si>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</si>
  <si>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</si>
  <si>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</si>
  <si>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</si>
  <si>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</si>
  <si>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</si>
  <si>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</si>
  <si>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</si>
  <si>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</si>
  <si>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</si>
  <si>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</si>
  <si>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</si>
  <si>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</si>
  <si>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</si>
  <si>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</si>
  <si>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</si>
  <si>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</si>
  <si>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</si>
  <si>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</si>
  <si>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</si>
  <si>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</si>
  <si>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</si>
  <si>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</si>
  <si>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</si>
  <si>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</si>
  <si>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</si>
  <si>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</si>
  <si>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</si>
  <si>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</si>
  <si>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</si>
  <si>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</si>
  <si>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</si>
  <si>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</si>
  <si>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</si>
  <si>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</si>
  <si>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</si>
  <si>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</si>
  <si>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</si>
  <si>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</si>
  <si>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</si>
  <si>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</si>
  <si>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</si>
  <si>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</si>
  <si>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</si>
  <si>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</si>
  <si>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</si>
  <si>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</si>
  <si>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</si>
  <si>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</si>
  <si>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</si>
  <si>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</si>
  <si>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</si>
  <si>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</si>
  <si>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</si>
  <si>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</si>
  <si>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</si>
  <si>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</si>
  <si>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</si>
  <si>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</si>
  <si>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</si>
  <si>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</si>
  <si>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</si>
  <si>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</si>
  <si>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</si>
  <si>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</si>
  <si>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</si>
  <si>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</si>
  <si>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</si>
  <si>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</si>
  <si>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</si>
  <si>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</si>
  <si>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</si>
  <si>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</si>
  <si>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</si>
  <si>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</si>
  <si>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</si>
  <si>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</si>
  <si>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</si>
  <si>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</si>
  <si>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</si>
  <si>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</si>
  <si>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</si>
  <si>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</si>
  <si>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</si>
  <si>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</si>
  <si>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</si>
  <si>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</si>
  <si>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</si>
  <si>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</si>
  <si>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</si>
  <si>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</si>
  <si>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</si>
  <si>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</si>
  <si>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</si>
  <si>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</si>
  <si>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</si>
  <si>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</si>
  <si>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</si>
  <si>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</si>
  <si>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</si>
  <si>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</si>
  <si>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</si>
  <si>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</si>
  <si>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</si>
  <si>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</si>
  <si>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</si>
  <si>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</si>
  <si>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</si>
  <si>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</si>
  <si>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</si>
  <si>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</si>
  <si>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</si>
  <si>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</si>
  <si>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</si>
  <si>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</si>
  <si>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</si>
  <si>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</si>
  <si>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</si>
  <si>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</si>
  <si>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</si>
  <si>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</si>
  <si>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</si>
  <si>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</si>
  <si>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</si>
  <si>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</si>
  <si>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</si>
  <si>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</si>
  <si>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</si>
  <si>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</si>
  <si>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</si>
  <si>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</si>
  <si>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</si>
  <si>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</si>
  <si>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</si>
  <si>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</si>
  <si>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</si>
  <si>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</si>
  <si>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</si>
  <si>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</si>
  <si>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</si>
  <si>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</si>
  <si>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</si>
  <si>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</si>
  <si>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</si>
  <si>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</si>
  <si>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</si>
  <si>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</si>
  <si>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</si>
  <si>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</si>
  <si>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</si>
  <si>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</si>
  <si>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</si>
  <si>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</si>
  <si>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</si>
  <si>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</si>
  <si>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</si>
  <si>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</si>
  <si>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</si>
  <si>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</si>
  <si>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</si>
  <si>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</si>
  <si>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</si>
  <si>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</si>
  <si>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</si>
  <si>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</si>
  <si>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</si>
  <si>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</si>
  <si>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</si>
  <si>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</si>
  <si>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</si>
  <si>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</si>
  <si>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</si>
  <si>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</si>
  <si>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</si>
  <si>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</si>
  <si>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</si>
  <si>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</si>
  <si>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</si>
  <si>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</si>
  <si>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</si>
  <si>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</si>
  <si>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</si>
  <si>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</si>
  <si>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</si>
  <si>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</si>
  <si>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</si>
  <si>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</si>
  <si>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</si>
  <si>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</si>
  <si>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</si>
  <si>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</si>
  <si>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</si>
  <si>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</si>
  <si>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</si>
  <si>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</si>
  <si>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</si>
  <si>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</si>
  <si>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</si>
  <si>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</si>
  <si>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</si>
  <si>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</si>
  <si>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</si>
  <si>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</si>
  <si>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</si>
  <si>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</si>
  <si>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</si>
  <si>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</si>
  <si>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</si>
  <si>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</si>
  <si>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</si>
  <si>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</si>
  <si>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</si>
  <si>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</si>
  <si>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</si>
  <si>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</si>
  <si>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</si>
  <si>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</si>
  <si>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</si>
  <si>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</si>
  <si>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</si>
  <si>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</si>
  <si>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</si>
  <si>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</si>
  <si>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</si>
  <si>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</si>
  <si>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</si>
  <si>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</si>
  <si>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</si>
  <si>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</si>
  <si>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</si>
  <si>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</si>
  <si>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</si>
  <si>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</si>
  <si>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</si>
  <si>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</si>
  <si>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</si>
  <si>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</si>
  <si>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</si>
  <si>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</si>
  <si>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</si>
  <si>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</si>
  <si>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</si>
  <si>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</si>
  <si>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</si>
  <si>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</si>
  <si>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</si>
  <si>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</si>
  <si>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</si>
  <si>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</si>
  <si>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</si>
  <si>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</si>
  <si>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</si>
  <si>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</si>
  <si>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</si>
  <si>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</si>
  <si>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</si>
  <si>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</si>
  <si>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</si>
  <si>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</si>
  <si>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</si>
  <si>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</si>
  <si>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</si>
  <si>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</si>
  <si>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</si>
  <si>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</si>
  <si>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</si>
  <si>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</si>
  <si>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</si>
  <si>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</si>
  <si>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</si>
  <si>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</si>
  <si>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</si>
  <si>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</si>
  <si>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</si>
  <si>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</si>
  <si>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</si>
  <si>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</si>
  <si>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</si>
  <si>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</si>
  <si>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</si>
  <si>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</si>
  <si>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</si>
  <si>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</si>
  <si>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</si>
  <si>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</si>
  <si>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</si>
  <si>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</si>
  <si>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</si>
  <si>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</si>
  <si>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</si>
  <si>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</si>
  <si>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</si>
  <si>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</si>
  <si>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</si>
  <si>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</si>
  <si>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</si>
  <si>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</si>
  <si>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</si>
  <si>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</si>
  <si>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</si>
  <si>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</si>
  <si>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</si>
  <si>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</si>
  <si>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</si>
  <si>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</si>
  <si>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</si>
  <si>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</si>
  <si>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</si>
  <si>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</si>
  <si>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</si>
  <si>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</si>
  <si>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</si>
  <si>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</si>
  <si>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</si>
  <si>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</si>
  <si>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</si>
  <si>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</si>
  <si>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</si>
  <si>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</si>
  <si>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</si>
  <si>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</si>
  <si>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</si>
  <si>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</si>
  <si>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</si>
  <si>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</si>
  <si>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</si>
  <si>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</si>
  <si>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</si>
  <si>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</si>
  <si>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</si>
  <si>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</si>
  <si>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</si>
  <si>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</si>
  <si>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</si>
  <si>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</si>
  <si>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</si>
  <si>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</si>
  <si>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</si>
  <si>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</si>
  <si>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</si>
  <si>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</si>
  <si>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</si>
  <si>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</si>
  <si>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</si>
  <si>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</si>
  <si>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</si>
  <si>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</si>
  <si>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</si>
  <si>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</si>
  <si>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</si>
  <si>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</si>
  <si>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</si>
  <si>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</si>
  <si>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</si>
  <si>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</si>
  <si>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</si>
  <si>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</si>
  <si>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</si>
  <si>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</si>
  <si>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</si>
  <si>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</si>
  <si>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</si>
  <si>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</si>
  <si>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</si>
  <si>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</si>
  <si>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</si>
  <si>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</si>
  <si>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</si>
  <si>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</si>
  <si>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</si>
  <si>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</si>
  <si>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</si>
  <si>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</si>
  <si>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</si>
  <si>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</si>
  <si>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</si>
  <si>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</si>
  <si>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</si>
  <si>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</si>
  <si>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</si>
  <si>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</si>
  <si>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</si>
  <si>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</si>
  <si>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</si>
  <si>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</si>
  <si>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</si>
  <si>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</si>
  <si>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</si>
  <si>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</si>
  <si>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</si>
  <si>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</si>
  <si>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</si>
  <si>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</si>
  <si>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</si>
  <si>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</si>
  <si>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</si>
  <si>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</si>
  <si>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</si>
  <si>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</si>
  <si>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</si>
  <si>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</si>
  <si>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</si>
  <si>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</si>
  <si>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</si>
  <si>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</si>
  <si>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</si>
  <si>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</si>
  <si>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</si>
  <si>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</si>
  <si>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</si>
  <si>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</si>
  <si>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</si>
  <si>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</si>
  <si>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</si>
  <si>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</si>
  <si>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</si>
  <si>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</si>
  <si>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</si>
  <si>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</si>
  <si>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</si>
  <si>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</si>
  <si>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</si>
  <si>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</si>
  <si>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</si>
  <si>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</si>
  <si>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</si>
  <si>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</si>
  <si>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</si>
  <si>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</si>
  <si>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</si>
  <si>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</si>
  <si>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</si>
  <si>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</si>
  <si>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</si>
  <si>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</si>
  <si>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</si>
  <si>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</si>
  <si>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</si>
  <si>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</si>
  <si>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</si>
  <si>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</si>
  <si>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</si>
  <si>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</si>
  <si>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</si>
  <si>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</si>
  <si>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</si>
  <si>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</si>
  <si>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</si>
  <si>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</si>
  <si>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</si>
  <si>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</si>
  <si>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</si>
  <si>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</si>
  <si>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</si>
  <si>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</si>
  <si>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</si>
  <si>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</si>
  <si>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</si>
  <si>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</si>
  <si>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</si>
  <si>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</si>
  <si>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</si>
  <si>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</si>
  <si>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</si>
  <si>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</si>
  <si>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</si>
  <si>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</si>
  <si>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</si>
  <si>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</si>
  <si>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</si>
  <si>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</si>
  <si>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</si>
  <si>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</si>
  <si>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</si>
  <si>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</si>
  <si>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</si>
  <si>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</si>
  <si>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</si>
  <si>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</si>
  <si>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</si>
  <si>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</si>
  <si>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</si>
  <si>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</si>
  <si>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</si>
  <si>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</si>
  <si>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</si>
  <si>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</si>
  <si>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</si>
  <si>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</si>
  <si>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</si>
  <si>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</si>
  <si>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</si>
  <si>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</si>
  <si>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</si>
  <si>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</si>
  <si>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</si>
  <si>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</si>
  <si>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</si>
  <si>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</si>
  <si>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</si>
  <si>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</si>
  <si>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</si>
  <si>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</si>
  <si>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</si>
  <si>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</si>
  <si>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</si>
  <si>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</si>
  <si>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</si>
  <si>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</si>
  <si>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</si>
  <si>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</si>
  <si>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</si>
  <si>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</si>
  <si>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</si>
  <si>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</si>
  <si>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</si>
  <si>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</si>
  <si>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</si>
  <si>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</si>
  <si>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</si>
  <si>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</si>
  <si>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</si>
  <si>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</si>
  <si>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</si>
  <si>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</si>
  <si>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</si>
  <si>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</si>
  <si>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</si>
  <si>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</si>
  <si>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</si>
  <si>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</si>
  <si>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</si>
  <si>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</si>
  <si>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</si>
  <si>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</si>
  <si>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</si>
  <si>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</si>
  <si>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</si>
  <si>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</si>
  <si>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</si>
  <si>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</si>
  <si>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</si>
  <si>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</si>
  <si>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</si>
  <si>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</si>
  <si>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</si>
  <si>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</si>
  <si>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</si>
  <si>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</si>
  <si>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</si>
  <si>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</si>
  <si>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</si>
  <si>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</si>
  <si>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</si>
  <si>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</si>
  <si>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</si>
  <si>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</si>
  <si>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</si>
  <si>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</si>
  <si>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</si>
  <si>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</si>
  <si>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</si>
  <si>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</si>
  <si>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</si>
  <si>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</si>
  <si>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</si>
  <si>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</si>
  <si>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</si>
  <si>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</si>
  <si>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</si>
  <si>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</si>
  <si>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</si>
  <si>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</si>
  <si>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</si>
  <si>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</si>
  <si>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</si>
  <si>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</si>
  <si>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</si>
  <si>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</si>
  <si>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</si>
  <si>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</si>
  <si>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</si>
  <si>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</si>
  <si>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</si>
  <si>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</si>
  <si>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</si>
  <si>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</si>
  <si>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</si>
  <si>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</si>
  <si>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</si>
  <si>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</si>
  <si>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</si>
  <si>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</si>
  <si>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</si>
  <si>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</si>
  <si>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</si>
  <si>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</si>
  <si>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</si>
  <si>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</si>
  <si>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</si>
  <si>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</si>
  <si>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</si>
  <si>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</si>
  <si>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</si>
  <si>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</si>
  <si>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</si>
  <si>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</si>
  <si>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</si>
  <si>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</si>
  <si>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</si>
  <si>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</si>
  <si>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</si>
  <si>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</si>
  <si>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</si>
  <si>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</si>
  <si>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</si>
  <si>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</si>
  <si>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</si>
  <si>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</si>
  <si>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</si>
  <si>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</si>
  <si>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</si>
  <si>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</si>
  <si>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</si>
  <si>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</si>
  <si>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</si>
  <si>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</si>
  <si>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</si>
  <si>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</si>
  <si>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</si>
  <si>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</si>
  <si>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</si>
  <si>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</si>
  <si>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</si>
  <si>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</si>
  <si>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</si>
  <si>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</si>
  <si>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</si>
  <si>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</si>
  <si>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</si>
  <si>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</si>
  <si>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</si>
  <si>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</si>
  <si>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</si>
  <si>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</si>
  <si>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</si>
  <si>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</si>
  <si>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</si>
  <si>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</si>
  <si>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</si>
  <si>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</si>
  <si>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</si>
  <si>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</si>
  <si>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</si>
  <si>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</si>
  <si>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</si>
  <si>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</si>
  <si>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</si>
  <si>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</si>
  <si>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</si>
  <si>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</si>
  <si>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</si>
  <si>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</si>
  <si>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</si>
  <si>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</si>
  <si>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</si>
  <si>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</si>
  <si>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</si>
  <si>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</si>
  <si>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</si>
  <si>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</si>
  <si>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</si>
  <si>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</si>
  <si>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</si>
  <si>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</si>
  <si>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</si>
  <si>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</si>
  <si>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</si>
  <si>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</si>
  <si>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</si>
  <si>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</si>
  <si>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</si>
  <si>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</si>
  <si>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</si>
  <si>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</si>
  <si>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</si>
  <si>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</si>
  <si>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</si>
  <si>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</si>
  <si>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</si>
  <si>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</si>
  <si>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</si>
  <si>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</si>
  <si>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</si>
  <si>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</si>
  <si>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</si>
  <si>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</si>
  <si>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</si>
  <si>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</si>
  <si>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</si>
  <si>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</si>
  <si>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</si>
  <si>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</si>
  <si>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</si>
  <si>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</si>
  <si>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</si>
  <si>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</si>
  <si>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</si>
  <si>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</si>
  <si>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</si>
  <si>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</si>
  <si>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</si>
  <si>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</si>
  <si>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</si>
  <si>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</si>
  <si>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</si>
  <si>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</si>
  <si>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</si>
  <si>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</si>
  <si>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</si>
  <si>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</si>
  <si>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</si>
  <si>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</si>
  <si>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</si>
  <si>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</si>
  <si>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</si>
  <si>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</si>
  <si>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</si>
  <si>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</si>
  <si>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</si>
  <si>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</si>
  <si>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</si>
  <si>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</si>
  <si>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</si>
  <si>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</si>
  <si>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</si>
  <si>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</si>
  <si>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</si>
  <si>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</si>
  <si>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</si>
  <si>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</si>
  <si>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</si>
  <si>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</si>
  <si>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</si>
  <si>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</si>
  <si>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</si>
  <si>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</si>
  <si>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</si>
  <si>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</si>
  <si>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</si>
  <si>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</si>
  <si>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</si>
  <si>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</si>
  <si>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</si>
  <si>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</si>
  <si>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</si>
  <si>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</si>
  <si>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</si>
  <si>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</si>
  <si>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</si>
  <si>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</si>
  <si>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</si>
  <si>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</si>
  <si>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</si>
  <si>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</si>
  <si>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</si>
  <si>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</si>
  <si>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</si>
  <si>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</si>
  <si>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</si>
  <si>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</si>
  <si>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</si>
  <si>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</si>
  <si>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</si>
  <si>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</si>
  <si>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</si>
  <si>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</si>
  <si>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</si>
  <si>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</si>
  <si>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</si>
  <si>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</si>
  <si>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</si>
  <si>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</si>
  <si>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</si>
  <si>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</si>
  <si>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</si>
  <si>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</si>
  <si>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</si>
  <si>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</si>
  <si>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</si>
  <si>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</si>
  <si>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</si>
  <si>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</si>
  <si>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</si>
  <si>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</si>
  <si>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</si>
  <si>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</si>
  <si>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</si>
  <si>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</si>
  <si>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</si>
  <si>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</si>
  <si>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</si>
  <si>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</si>
  <si>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</si>
  <si>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</si>
  <si>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</si>
  <si>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</si>
  <si>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</si>
  <si>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</si>
  <si>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</si>
  <si>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</si>
  <si>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</si>
  <si>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</si>
  <si>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</si>
  <si>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</si>
  <si>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</si>
  <si>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</si>
  <si>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</si>
  <si>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</si>
  <si>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</si>
  <si>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</si>
  <si>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</si>
  <si>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</si>
  <si>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</si>
  <si>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</si>
  <si>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</si>
  <si>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</si>
  <si>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</si>
  <si>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</si>
  <si>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</si>
  <si>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</si>
  <si>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</si>
  <si>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</si>
  <si>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</si>
  <si>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</si>
  <si>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</si>
  <si>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</si>
  <si>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</si>
  <si>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</si>
  <si>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</si>
  <si>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</si>
  <si>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</si>
  <si>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</si>
  <si>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</si>
  <si>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</si>
  <si>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</si>
  <si>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</si>
  <si>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</si>
  <si>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</si>
  <si>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</si>
  <si>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</si>
  <si>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</si>
  <si>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</si>
  <si>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</si>
  <si>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</si>
  <si>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</si>
  <si>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</si>
  <si>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</si>
  <si>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</si>
  <si>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</si>
  <si>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</si>
  <si>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</si>
  <si>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</si>
  <si>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</si>
  <si>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</si>
  <si>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</si>
  <si>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</si>
  <si>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</si>
  <si>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</si>
  <si>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</si>
  <si>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</si>
  <si>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</si>
  <si>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</si>
  <si>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</si>
  <si>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</si>
  <si>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</si>
  <si>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</si>
  <si>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</si>
  <si>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</si>
  <si>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</si>
  <si>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</si>
  <si>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</si>
  <si>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</si>
  <si>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</si>
  <si>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</si>
  <si>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</si>
  <si>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</si>
  <si>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</si>
  <si>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</si>
  <si>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</si>
  <si>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</si>
  <si>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</si>
  <si>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</si>
  <si>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</si>
  <si>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</si>
  <si>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</si>
  <si>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</si>
  <si>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</si>
  <si>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</si>
  <si>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</si>
  <si>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</si>
  <si>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</si>
  <si>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</si>
  <si>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</si>
  <si>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</si>
  <si>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</si>
  <si>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</si>
  <si>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</si>
  <si>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</si>
  <si>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</si>
  <si>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</si>
  <si>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</si>
  <si>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</si>
  <si>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</si>
  <si>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</si>
  <si>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</si>
  <si>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</si>
  <si>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</si>
  <si>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</si>
  <si>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</si>
  <si>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</si>
  <si>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</si>
  <si>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</si>
  <si>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</si>
  <si>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</si>
  <si>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</si>
  <si>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</si>
  <si>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</si>
  <si>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</si>
  <si>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</si>
  <si>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</si>
  <si>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</si>
  <si>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</si>
  <si>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</si>
  <si>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</si>
  <si>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</si>
  <si>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</si>
  <si>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</si>
  <si>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</si>
  <si>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</si>
  <si>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</si>
  <si>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</si>
  <si>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</si>
  <si>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</si>
  <si>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</si>
  <si>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</si>
  <si>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</si>
  <si>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</si>
  <si>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</si>
  <si>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</si>
  <si>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</si>
  <si>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</si>
  <si>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</si>
  <si>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</si>
  <si>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</si>
  <si>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</si>
  <si>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</si>
  <si>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</si>
  <si>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</si>
  <si>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</si>
  <si>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</si>
  <si>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</si>
  <si>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</si>
  <si>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</si>
  <si>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</si>
  <si>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</si>
  <si>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</si>
  <si>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</si>
  <si>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</si>
  <si>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</si>
  <si>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</si>
  <si>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</si>
  <si>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</si>
  <si>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</si>
  <si>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</si>
  <si>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</si>
  <si>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</si>
  <si>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</si>
  <si>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</si>
  <si>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</si>
  <si>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</si>
  <si>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</si>
  <si>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</si>
  <si>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</si>
  <si>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</si>
  <si>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</si>
  <si>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</si>
  <si>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</si>
  <si>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</si>
  <si>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</si>
  <si>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</si>
  <si>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</si>
  <si>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</si>
  <si>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</si>
  <si>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</si>
  <si>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</si>
  <si>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</si>
  <si>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</si>
  <si>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</si>
  <si>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</si>
  <si>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</si>
  <si>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</si>
  <si>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</si>
  <si>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</si>
  <si>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</si>
  <si>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</si>
  <si>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</si>
  <si>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</si>
  <si>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</si>
  <si>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</si>
  <si>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</si>
  <si>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</si>
  <si>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</si>
  <si>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</si>
  <si>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</si>
  <si>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</si>
  <si>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</si>
  <si>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</si>
  <si>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</si>
  <si>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</si>
  <si>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</si>
  <si>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</si>
  <si>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</si>
  <si>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</si>
  <si>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</si>
  <si>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</si>
  <si>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</si>
  <si>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</si>
  <si>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</si>
  <si>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</si>
  <si>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</si>
  <si>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</si>
  <si>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</si>
  <si>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</si>
  <si>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</si>
  <si>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</si>
  <si>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</si>
  <si>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</si>
  <si>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</si>
  <si>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</si>
  <si>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</si>
  <si>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</si>
  <si>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</si>
  <si>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</si>
  <si>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</si>
  <si>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</si>
  <si>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</si>
  <si>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</si>
  <si>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</si>
  <si>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</si>
  <si>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</si>
  <si>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</si>
  <si>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</si>
  <si>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</si>
  <si>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</si>
  <si>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</si>
  <si>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</si>
  <si>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</si>
  <si>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</si>
  <si>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</si>
  <si>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</si>
  <si>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</si>
  <si>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</si>
  <si>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</si>
  <si>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</si>
  <si>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</si>
  <si>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</si>
  <si>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</si>
  <si>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</si>
  <si>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</si>
  <si>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</si>
  <si>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</si>
  <si>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</si>
  <si>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</si>
  <si>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</si>
  <si>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</si>
  <si>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</si>
  <si>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</si>
  <si>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</si>
  <si>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</si>
  <si>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</si>
  <si>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</si>
  <si>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</si>
  <si>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</si>
  <si>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</si>
  <si>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</si>
  <si>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</si>
  <si>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</si>
  <si>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</si>
  <si>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</si>
  <si>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</si>
  <si>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</si>
  <si>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</si>
  <si>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</si>
  <si>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</si>
  <si>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</si>
  <si>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</si>
  <si>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</si>
  <si>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</si>
  <si>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</si>
  <si>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</si>
  <si>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</si>
  <si>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</si>
  <si>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</si>
  <si>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</si>
  <si>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</si>
  <si>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</si>
  <si>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</si>
  <si>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</si>
  <si>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</si>
  <si>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</si>
  <si>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</si>
  <si>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</si>
  <si>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</si>
  <si>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</si>
  <si>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</si>
  <si>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</si>
  <si>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</si>
  <si>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</si>
  <si>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</si>
  <si>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</si>
  <si>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</si>
  <si>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</si>
  <si>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</si>
  <si>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</si>
  <si>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</si>
  <si>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</si>
  <si>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</si>
  <si>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</si>
  <si>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</si>
  <si>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</si>
  <si>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</si>
  <si>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</si>
  <si>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</si>
  <si>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</si>
  <si>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</si>
  <si>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</si>
  <si>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</si>
  <si>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</si>
  <si>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</si>
  <si>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</si>
  <si>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</si>
  <si>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</si>
  <si>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</si>
  <si>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</si>
  <si>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</si>
  <si>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</si>
  <si>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</si>
  <si>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</si>
  <si>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</si>
  <si>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</si>
  <si>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</si>
  <si>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</si>
  <si>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</si>
  <si>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</si>
  <si>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</si>
  <si>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</si>
  <si>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</si>
  <si>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</si>
  <si>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</si>
  <si>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</si>
  <si>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</si>
  <si>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</si>
  <si>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</si>
  <si>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</si>
  <si>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</si>
  <si>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</si>
  <si>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</si>
  <si>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</si>
  <si>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</si>
  <si>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</si>
  <si>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</si>
  <si>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</si>
  <si>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</si>
  <si>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</si>
  <si>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</si>
  <si>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</si>
  <si>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</si>
  <si>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</si>
  <si>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</si>
  <si>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</si>
  <si>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</si>
  <si>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</si>
  <si>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</si>
  <si>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</si>
  <si>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</si>
  <si>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</si>
  <si>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</si>
  <si>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</si>
  <si>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</si>
  <si>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</si>
  <si>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</si>
  <si>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</si>
  <si>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</si>
  <si>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</si>
  <si>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</si>
  <si>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</si>
  <si>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</si>
  <si>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</si>
  <si>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</si>
  <si>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</si>
  <si>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</si>
  <si>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</si>
  <si>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</si>
  <si>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</si>
  <si>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</si>
  <si>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</si>
  <si>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</si>
  <si>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</si>
  <si>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</si>
  <si>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</si>
  <si>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</si>
  <si>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</si>
  <si>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</si>
  <si>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</si>
  <si>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</si>
  <si>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</si>
  <si>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</si>
  <si>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</si>
  <si>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</si>
  <si>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</si>
  <si>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</si>
  <si>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</si>
  <si>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</si>
  <si>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</si>
  <si>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</si>
  <si>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</si>
  <si>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</si>
  <si>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</si>
  <si>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</si>
  <si>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</si>
  <si>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</si>
  <si>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</si>
  <si>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</si>
  <si>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</si>
  <si>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</si>
  <si>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</si>
  <si>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</si>
  <si>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</si>
  <si>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</si>
  <si>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</si>
  <si>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</si>
  <si>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</si>
  <si>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</si>
  <si>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</si>
  <si>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</si>
  <si>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</si>
  <si>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</si>
  <si>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</si>
  <si>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</si>
  <si>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</si>
  <si>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</si>
  <si>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</si>
  <si>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</si>
  <si>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</si>
  <si>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</si>
  <si>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</si>
  <si>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</si>
  <si>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</si>
  <si>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</si>
  <si>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</si>
  <si>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</si>
  <si>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</si>
  <si>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</si>
  <si>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</si>
  <si>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</si>
  <si>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</si>
  <si>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</si>
  <si>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</si>
  <si>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</si>
  <si>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</si>
  <si>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</si>
  <si>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</si>
  <si>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</si>
  <si>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</si>
  <si>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</si>
  <si>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</si>
  <si>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</si>
  <si>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</si>
  <si>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</si>
  <si>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</si>
  <si>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</si>
  <si>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</si>
  <si>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</si>
  <si>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</si>
  <si>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</si>
  <si>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</si>
  <si>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</si>
  <si>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</si>
  <si>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</si>
  <si>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</si>
  <si>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</si>
  <si>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</si>
  <si>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</si>
  <si>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</si>
  <si>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</si>
  <si>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</si>
  <si>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</si>
  <si>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</si>
  <si>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</si>
  <si>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</si>
  <si>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</si>
  <si>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</si>
  <si>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</si>
  <si>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</si>
  <si>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</si>
  <si>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</si>
  <si>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</si>
  <si>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</si>
  <si>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</si>
  <si>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</si>
  <si>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</si>
  <si>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</si>
  <si>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</si>
  <si>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</si>
  <si>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</si>
  <si>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</si>
  <si>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</si>
  <si>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</si>
  <si>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</si>
  <si>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</si>
  <si>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</si>
  <si>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</si>
  <si>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</si>
  <si>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</si>
  <si>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</si>
  <si>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</si>
  <si>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</si>
  <si>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</si>
  <si>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</si>
  <si>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</si>
  <si>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</si>
  <si>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</si>
  <si>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</si>
  <si>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</si>
  <si>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</si>
  <si>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</si>
  <si>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</si>
  <si>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</si>
  <si>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</si>
  <si>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</si>
  <si>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</si>
  <si>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</si>
  <si>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</si>
  <si>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</si>
  <si>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</si>
  <si>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</si>
  <si>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</si>
  <si>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</si>
  <si>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</si>
  <si>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</si>
  <si>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</si>
  <si>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</si>
  <si>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</si>
  <si>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</si>
  <si>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</si>
  <si>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</si>
  <si>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</si>
  <si>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</si>
  <si>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</si>
  <si>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</si>
  <si>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</si>
  <si>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</si>
  <si>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</si>
  <si>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</si>
  <si>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</si>
  <si>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</si>
  <si>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</si>
  <si>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</si>
  <si>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</si>
  <si>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</si>
  <si>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</si>
  <si>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</si>
  <si>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</si>
  <si>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</si>
  <si>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</si>
  <si>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</si>
  <si>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</si>
  <si>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</si>
  <si>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</si>
  <si>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</si>
  <si>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</si>
  <si>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</si>
  <si>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</si>
  <si>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</si>
  <si>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</si>
  <si>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</si>
  <si>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</si>
  <si>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</si>
  <si>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</si>
  <si>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</si>
  <si>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</si>
  <si>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</si>
  <si>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</si>
  <si>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</si>
  <si>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</si>
  <si>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</si>
  <si>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</si>
  <si>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</si>
  <si>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</si>
  <si>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</si>
  <si>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</si>
  <si>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</si>
  <si>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</si>
  <si>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</si>
  <si>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</si>
  <si>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</si>
  <si>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</si>
  <si>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</si>
  <si>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</si>
  <si>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</si>
  <si>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</si>
  <si>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</si>
  <si>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</si>
  <si>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</si>
  <si>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</si>
  <si>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</si>
  <si>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</si>
  <si>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</si>
  <si>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</si>
  <si>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</si>
  <si>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</si>
  <si>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</si>
  <si>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</si>
  <si>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</si>
  <si>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</si>
  <si>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</si>
  <si>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</si>
  <si>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</si>
  <si>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</si>
  <si>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</si>
  <si>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</si>
  <si>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</si>
  <si>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</si>
  <si>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</si>
  <si>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</si>
  <si>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</si>
  <si>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</si>
  <si>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</si>
  <si>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</si>
  <si>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</si>
  <si>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</si>
  <si>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</si>
  <si>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</si>
  <si>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</si>
  <si>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</si>
  <si>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</si>
  <si>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</si>
  <si>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</si>
  <si>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</si>
  <si>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</si>
  <si>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</si>
  <si>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</si>
  <si>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</si>
  <si>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</si>
  <si>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</si>
  <si>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</si>
  <si>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</si>
  <si>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</si>
  <si>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</si>
  <si>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</si>
  <si>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</si>
  <si>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</si>
  <si>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</si>
  <si>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</si>
  <si>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</si>
  <si>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</si>
  <si>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</si>
  <si>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</si>
  <si>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</si>
  <si>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</si>
  <si>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</si>
  <si>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</si>
  <si>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</si>
  <si>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</si>
  <si>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</si>
  <si>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</si>
  <si>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</si>
  <si>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</si>
  <si>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</si>
  <si>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</si>
  <si>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</si>
  <si>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</si>
  <si>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</si>
  <si>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</si>
  <si>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</si>
  <si>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</si>
  <si>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</si>
  <si>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</si>
  <si>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</si>
  <si>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</si>
  <si>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</si>
  <si>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</si>
  <si>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</si>
  <si>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</si>
  <si>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</si>
  <si>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</si>
  <si>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</si>
  <si>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</si>
  <si>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</si>
  <si>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</si>
  <si>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</si>
  <si>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</si>
  <si>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</si>
  <si>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</si>
  <si>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</si>
  <si>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</si>
  <si>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</si>
  <si>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</si>
  <si>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</si>
  <si>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</si>
  <si>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</si>
  <si>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</si>
  <si>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</si>
  <si>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</si>
  <si>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</si>
  <si>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</si>
  <si>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</si>
  <si>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</si>
  <si>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</si>
  <si>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</si>
  <si>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</si>
  <si>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</si>
  <si>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</si>
  <si>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</si>
  <si>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</si>
  <si>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</si>
  <si>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</si>
  <si>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</si>
  <si>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</si>
  <si>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</si>
  <si>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</si>
  <si>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</si>
  <si>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</si>
  <si>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</si>
  <si>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</si>
  <si>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</si>
  <si>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</si>
  <si>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</si>
  <si>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</si>
  <si>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</si>
  <si>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</si>
  <si>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</si>
  <si>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</si>
  <si>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</si>
  <si>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</si>
  <si>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</si>
  <si>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</si>
  <si>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</si>
  <si>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</si>
  <si>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</si>
  <si>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</si>
  <si>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</si>
  <si>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</si>
  <si>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</si>
  <si>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</si>
  <si>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</si>
  <si>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</si>
  <si>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</si>
  <si>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</si>
  <si>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</si>
  <si>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</si>
  <si>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</si>
  <si>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</si>
  <si>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</si>
  <si>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</si>
  <si>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</si>
  <si>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</si>
  <si>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</si>
  <si>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</si>
  <si>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</si>
  <si>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</si>
  <si>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</si>
  <si>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</si>
  <si>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</si>
  <si>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</si>
  <si>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</si>
  <si>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</si>
  <si>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</si>
  <si>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</si>
  <si>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</si>
  <si>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</si>
  <si>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</si>
  <si>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</si>
  <si>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</si>
  <si>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</si>
  <si>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</si>
  <si>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</si>
  <si>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</si>
  <si>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</si>
  <si>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</si>
  <si>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</si>
  <si>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</si>
  <si>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</si>
  <si>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</si>
  <si>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</si>
  <si>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</si>
  <si>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</si>
  <si>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</si>
  <si>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</si>
  <si>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</si>
  <si>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</si>
  <si>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</si>
  <si>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</si>
  <si>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</si>
  <si>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</si>
  <si>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</si>
  <si>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</si>
  <si>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</si>
  <si>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</si>
  <si>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</si>
  <si>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</si>
  <si>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</si>
  <si>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</si>
  <si>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</si>
  <si>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</si>
  <si>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</si>
  <si>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</si>
  <si>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</si>
  <si>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</si>
  <si>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</si>
  <si>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</si>
  <si>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</si>
  <si>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</si>
  <si>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</si>
  <si>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</si>
  <si>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</si>
  <si>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</si>
  <si>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</si>
  <si>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</si>
  <si>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</si>
  <si>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</si>
  <si>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</si>
  <si>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</si>
  <si>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</si>
  <si>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</si>
  <si>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</si>
  <si>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</si>
  <si>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</si>
  <si>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</si>
  <si>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</si>
  <si>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</si>
  <si>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</si>
  <si>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</si>
  <si>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</si>
  <si>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</si>
  <si>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</si>
  <si>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</si>
  <si>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</si>
  <si>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</si>
  <si>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</si>
  <si>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</si>
  <si>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</si>
  <si>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</si>
  <si>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</si>
  <si>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</si>
  <si>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</si>
  <si>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</si>
  <si>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</si>
  <si>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</si>
  <si>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</si>
  <si>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</si>
  <si>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</si>
  <si>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</si>
  <si>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</si>
  <si>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</si>
  <si>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</si>
  <si>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</si>
  <si>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</si>
  <si>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</si>
  <si>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</si>
  <si>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</si>
  <si>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</si>
  <si>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</si>
  <si>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</si>
  <si>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</si>
  <si>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</si>
  <si>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</si>
  <si>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</si>
  <si>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</si>
  <si>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</si>
  <si>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</si>
  <si>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</si>
  <si>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</si>
  <si>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</si>
  <si>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</si>
  <si>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</si>
  <si>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</si>
  <si>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</si>
  <si>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</si>
  <si>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</si>
  <si>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</si>
  <si>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</si>
  <si>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</si>
  <si>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</si>
  <si>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</si>
  <si>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</si>
  <si>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</si>
  <si>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</si>
  <si>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</si>
  <si>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</si>
  <si>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</si>
  <si>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</si>
  <si>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</si>
  <si>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</si>
  <si>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</si>
  <si>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</si>
  <si>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</si>
  <si>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</si>
  <si>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</si>
  <si>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</si>
  <si>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</si>
  <si>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</si>
  <si>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</si>
  <si>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</si>
  <si>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</si>
  <si>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</si>
  <si>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</si>
  <si>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</si>
  <si>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</si>
  <si>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</si>
  <si>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</si>
  <si>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</si>
  <si>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</si>
  <si>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</si>
  <si>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</si>
  <si>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</si>
  <si>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</si>
  <si>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</si>
  <si>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</si>
  <si>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</si>
  <si>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</si>
  <si>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</si>
  <si>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</si>
  <si>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</si>
  <si>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</si>
  <si>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</si>
  <si>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</si>
  <si>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</si>
  <si>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</si>
  <si>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</si>
  <si>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</si>
  <si>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</si>
  <si>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</si>
  <si>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</si>
  <si>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</si>
  <si>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</si>
  <si>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</si>
  <si>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</si>
  <si>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</si>
  <si>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</si>
  <si>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</si>
  <si>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</si>
  <si>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</si>
  <si>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</si>
  <si>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</si>
  <si>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</si>
  <si>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</si>
  <si>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</si>
  <si>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</si>
  <si>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</si>
  <si>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</si>
  <si>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</si>
  <si>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</si>
  <si>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</si>
  <si>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</si>
  <si>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</si>
  <si>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</si>
  <si>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</si>
  <si>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</si>
  <si>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</si>
  <si>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</si>
  <si>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</si>
  <si>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</si>
  <si>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</si>
  <si>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</si>
  <si>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</si>
  <si>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</si>
  <si>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</si>
  <si>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</si>
  <si>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</si>
  <si>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</si>
  <si>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</si>
  <si>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</si>
  <si>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</si>
  <si>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</si>
  <si>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</si>
  <si>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</si>
  <si>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</si>
  <si>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</si>
  <si>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</si>
  <si>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</si>
  <si>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</si>
  <si>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</si>
  <si>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</si>
  <si>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</si>
  <si>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</si>
  <si>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</si>
  <si>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</si>
  <si>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</si>
  <si>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</si>
  <si>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</si>
  <si>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</si>
  <si>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</si>
  <si>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</si>
  <si>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</si>
  <si>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</si>
  <si>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</si>
  <si>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</si>
  <si>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</si>
  <si>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</si>
  <si>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</si>
  <si>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</si>
  <si>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</si>
  <si>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</si>
  <si>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</si>
  <si>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</si>
  <si>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</si>
  <si>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</si>
  <si>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</si>
  <si>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</si>
  <si>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</si>
  <si>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</si>
  <si>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</si>
  <si>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</si>
  <si>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</si>
  <si>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</si>
  <si>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</si>
  <si>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</si>
  <si>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</si>
  <si>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</si>
  <si>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</si>
  <si>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</si>
  <si>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</si>
  <si>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</si>
  <si>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</si>
  <si>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</si>
  <si>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</si>
  <si>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</si>
  <si>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</si>
  <si>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</si>
  <si>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</si>
  <si>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</si>
  <si>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</si>
  <si>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</si>
  <si>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</si>
  <si>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</si>
  <si>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</si>
  <si>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</si>
  <si>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</si>
  <si>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</si>
  <si>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</si>
  <si>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</si>
  <si>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</si>
  <si>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</si>
  <si>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</si>
  <si>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</si>
  <si>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</si>
  <si>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</si>
  <si>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</si>
  <si>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</si>
  <si>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</si>
  <si>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</si>
  <si>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</si>
  <si>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</si>
  <si>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</si>
  <si>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</si>
  <si>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</si>
  <si>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</si>
  <si>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</si>
  <si>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</si>
  <si>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</si>
  <si>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</si>
  <si>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</si>
  <si>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</si>
  <si>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</si>
  <si>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</si>
  <si>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</si>
  <si>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</si>
  <si>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</si>
  <si>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</si>
  <si>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</si>
  <si>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</si>
  <si>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</si>
  <si>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</si>
  <si>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</si>
  <si>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</si>
  <si>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</si>
  <si>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</si>
  <si>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</si>
  <si>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</si>
  <si>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</si>
  <si>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</si>
  <si>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</si>
  <si>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</si>
  <si>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</si>
  <si>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</si>
  <si>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</si>
  <si>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</si>
  <si>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</si>
  <si>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</si>
  <si>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</si>
  <si>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</si>
  <si>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</si>
  <si>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</si>
  <si>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</si>
  <si>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</si>
  <si>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</si>
  <si>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</si>
  <si>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</si>
  <si>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</si>
  <si>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</si>
  <si>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</si>
  <si>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</si>
  <si>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</si>
  <si>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</si>
  <si>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</si>
  <si>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</si>
  <si>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</si>
  <si>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</si>
  <si>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</si>
  <si>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</si>
  <si>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</si>
  <si>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</si>
  <si>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</si>
  <si>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</si>
  <si>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</si>
  <si>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</si>
  <si>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</si>
  <si>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</si>
  <si>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</si>
  <si>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</si>
  <si>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</si>
  <si>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</si>
  <si>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</si>
  <si>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</si>
  <si>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</si>
  <si>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</si>
  <si>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</si>
  <si>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</si>
  <si>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</si>
  <si>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</si>
  <si>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</si>
  <si>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</si>
  <si>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</si>
  <si>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</si>
  <si>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</si>
  <si>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</si>
  <si>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</si>
  <si>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</si>
  <si>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</si>
  <si>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</si>
  <si>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</si>
  <si>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</si>
  <si>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</si>
  <si>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</si>
  <si>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</si>
  <si>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</si>
  <si>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</si>
  <si>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</si>
  <si>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</si>
  <si>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</si>
  <si>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</si>
  <si>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</si>
  <si>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</si>
  <si>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</si>
  <si>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</si>
  <si>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</si>
  <si>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</si>
  <si>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</si>
  <si>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</si>
  <si>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</si>
  <si>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</si>
  <si>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</si>
  <si>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</si>
  <si>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</si>
  <si>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</si>
  <si>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</si>
  <si>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</si>
  <si>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</si>
  <si>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</si>
  <si>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</si>
  <si>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</si>
  <si>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</si>
  <si>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</si>
  <si>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</si>
  <si>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</si>
  <si>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</si>
  <si>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</si>
  <si>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</si>
  <si>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</si>
  <si>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</si>
  <si>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</si>
  <si>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</si>
  <si>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</si>
  <si>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</si>
  <si>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</si>
  <si>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</si>
  <si>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</si>
  <si>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</si>
  <si>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</si>
  <si>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</si>
  <si>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</si>
  <si>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</si>
  <si>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</si>
  <si>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</si>
  <si>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</si>
  <si>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</si>
  <si>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</si>
  <si>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</si>
  <si>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</si>
  <si>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</si>
  <si>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</si>
  <si>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</si>
  <si>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</si>
  <si>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</si>
  <si>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</si>
  <si>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</si>
  <si>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</si>
  <si>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</si>
  <si>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</si>
  <si>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</si>
  <si>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</si>
  <si>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</si>
  <si>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</si>
  <si>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</si>
  <si>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</si>
  <si>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</si>
  <si>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</si>
  <si>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</si>
  <si>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</si>
  <si>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</si>
  <si>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</si>
  <si>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</si>
  <si>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</si>
  <si>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</si>
  <si>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</si>
  <si>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</si>
  <si>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</si>
  <si>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</si>
  <si>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</si>
  <si>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</si>
  <si>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</si>
  <si>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</si>
  <si>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</si>
  <si>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</si>
  <si>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</si>
  <si>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</si>
  <si>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</si>
  <si>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</si>
  <si>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</si>
  <si>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</si>
  <si>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</si>
  <si>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</si>
  <si>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</si>
  <si>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</si>
  <si>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</si>
  <si>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</si>
  <si>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</si>
  <si>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</si>
  <si>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</si>
  <si>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</si>
  <si>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</si>
  <si>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</si>
  <si>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</si>
  <si>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</si>
  <si>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</si>
  <si>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</si>
  <si>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</si>
  <si>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</si>
  <si>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</si>
  <si>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</si>
  <si>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</si>
  <si>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</si>
  <si>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</si>
  <si>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</si>
  <si>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</si>
  <si>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</si>
  <si>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</si>
  <si>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</si>
  <si>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</si>
  <si>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</si>
  <si>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</si>
  <si>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</si>
  <si>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</si>
  <si>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</si>
  <si>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</si>
  <si>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</si>
  <si>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</si>
  <si>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</si>
  <si>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</si>
  <si>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</si>
  <si>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</si>
  <si>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</si>
  <si>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</si>
  <si>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</si>
  <si>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</si>
  <si>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</si>
  <si>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</si>
  <si>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</si>
  <si>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</si>
  <si>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</si>
  <si>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</si>
  <si>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</si>
  <si>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</si>
  <si>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</si>
  <si>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</si>
  <si>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</si>
  <si>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</si>
  <si>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</si>
  <si>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</si>
  <si>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</si>
  <si>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</si>
  <si>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</si>
  <si>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</si>
  <si>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</si>
  <si>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</si>
  <si>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</si>
  <si>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</si>
  <si>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</si>
  <si>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</si>
  <si>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</si>
  <si>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</si>
  <si>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</si>
  <si>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</si>
  <si>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</si>
  <si>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</si>
  <si>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</si>
  <si>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</si>
  <si>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</si>
  <si>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</si>
  <si>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</si>
  <si>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</si>
  <si>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</si>
  <si>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</si>
  <si>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</si>
  <si>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</si>
  <si>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</si>
  <si>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</si>
  <si>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</si>
  <si>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</si>
  <si>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</si>
  <si>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</si>
  <si>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</si>
  <si>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</si>
  <si>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</si>
  <si>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</si>
  <si>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</si>
  <si>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</si>
  <si>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</si>
  <si>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</si>
  <si>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</si>
  <si>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</si>
  <si>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</si>
  <si>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</si>
  <si>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</si>
  <si>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</si>
  <si>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</si>
  <si>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</si>
  <si>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</si>
  <si>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</si>
  <si>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</si>
  <si>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</si>
  <si>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</si>
  <si>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</si>
  <si>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</si>
  <si>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</si>
  <si>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</si>
  <si>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</si>
  <si>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</si>
  <si>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</si>
  <si>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</si>
  <si>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</si>
  <si>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</si>
  <si>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</si>
  <si>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</si>
  <si>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</si>
  <si>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</si>
  <si>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</si>
  <si>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</si>
  <si>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</si>
  <si>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</si>
  <si>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</si>
  <si>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</si>
  <si>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</si>
  <si>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</si>
  <si>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</si>
  <si>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</si>
  <si>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</si>
  <si>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</si>
  <si>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</si>
  <si>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</si>
  <si>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</si>
  <si>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</si>
  <si>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</si>
  <si>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</si>
  <si>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</si>
  <si>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</si>
  <si>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</si>
  <si>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</si>
  <si>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</si>
  <si>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</si>
  <si>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</si>
  <si>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</si>
  <si>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</si>
  <si>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</si>
  <si>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</si>
  <si>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</si>
  <si>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</si>
  <si>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</si>
  <si>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</si>
  <si>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</si>
  <si>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</si>
  <si>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</si>
  <si>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</si>
  <si>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</si>
  <si>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</si>
  <si>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</si>
  <si>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</si>
  <si>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</si>
  <si>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</si>
  <si>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</si>
  <si>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</si>
  <si>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</si>
  <si>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</si>
  <si>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</si>
  <si>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</si>
  <si>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</si>
  <si>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</si>
  <si>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</si>
  <si>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</si>
  <si>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</si>
  <si>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</si>
  <si>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</si>
  <si>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</si>
  <si>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</si>
  <si>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</si>
  <si>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</si>
  <si>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</si>
  <si>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</si>
  <si>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</si>
  <si>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</si>
  <si>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</si>
  <si>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</si>
  <si>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</si>
  <si>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</si>
  <si>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</si>
  <si>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</si>
  <si>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</si>
  <si>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</si>
  <si>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</si>
  <si>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</si>
  <si>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</si>
  <si>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</si>
  <si>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</si>
  <si>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</si>
  <si>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</si>
  <si>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</si>
  <si>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</si>
  <si>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</si>
  <si>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</si>
  <si>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</si>
  <si>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</si>
  <si>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</si>
  <si>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</si>
  <si>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</si>
  <si>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</si>
  <si>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</si>
  <si>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</si>
  <si>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</si>
  <si>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</si>
  <si>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</si>
  <si>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</si>
  <si>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</si>
  <si>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</si>
  <si>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</si>
  <si>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</si>
  <si>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</si>
  <si>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</si>
  <si>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</si>
  <si>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</si>
  <si>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</si>
  <si>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</si>
  <si>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</si>
  <si>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</si>
  <si>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</si>
  <si>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</si>
  <si>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</si>
  <si>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</si>
  <si>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</si>
  <si>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</si>
  <si>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</si>
  <si>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</si>
  <si>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</si>
  <si>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</si>
  <si>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</si>
  <si>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</si>
  <si>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</si>
  <si>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</si>
  <si>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</si>
  <si>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</si>
  <si>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</si>
  <si>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</si>
  <si>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</si>
  <si>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</si>
  <si>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</si>
  <si>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</si>
  <si>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</si>
  <si>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</si>
  <si>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</si>
  <si>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</si>
  <si>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</si>
  <si>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</si>
  <si>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</si>
  <si>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</si>
  <si>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</si>
  <si>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</si>
  <si>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</si>
  <si>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</si>
  <si>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</si>
  <si>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</si>
  <si>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</si>
  <si>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</si>
  <si>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</si>
  <si>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</si>
  <si>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</si>
  <si>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</si>
  <si>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</si>
  <si>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</si>
  <si>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</si>
  <si>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</si>
  <si>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</si>
  <si>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</si>
  <si>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</si>
  <si>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</si>
  <si>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</si>
  <si>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</si>
  <si>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</si>
  <si>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</si>
  <si>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</si>
  <si>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</si>
  <si>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</si>
  <si>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</si>
  <si>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</si>
  <si>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</si>
  <si>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</si>
  <si>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</si>
  <si>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</si>
  <si>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</si>
  <si>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</si>
  <si>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</si>
  <si>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</si>
  <si>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</si>
  <si>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</si>
  <si>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</si>
  <si>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</si>
  <si>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</si>
  <si>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</si>
  <si>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</si>
  <si>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</si>
  <si>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</si>
  <si>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</si>
  <si>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</si>
  <si>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</si>
  <si>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</si>
  <si>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</si>
  <si>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</si>
  <si>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</si>
  <si>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</si>
  <si>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</si>
  <si>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</si>
  <si>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</si>
  <si>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</si>
  <si>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</si>
  <si>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</si>
  <si>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</si>
  <si>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</si>
  <si>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</si>
  <si>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</si>
  <si>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</si>
  <si>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</si>
  <si>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</si>
  <si>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</si>
  <si>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</si>
  <si>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</si>
  <si>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</si>
  <si>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</si>
  <si>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</si>
  <si>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</si>
  <si>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</si>
  <si>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</si>
  <si>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</si>
  <si>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</si>
  <si>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</si>
  <si>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</si>
  <si>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</si>
  <si>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</si>
  <si>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</si>
  <si>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</si>
  <si>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</si>
  <si>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</si>
  <si>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</si>
  <si>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</si>
  <si>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</si>
  <si>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</si>
  <si>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</si>
  <si>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</si>
  <si>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</si>
  <si>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</si>
  <si>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</si>
  <si>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</si>
  <si>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</si>
  <si>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</si>
  <si>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</si>
  <si>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</si>
  <si>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</si>
  <si>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</si>
  <si>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</si>
  <si>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</si>
  <si>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</si>
  <si>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</si>
  <si>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</si>
  <si>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</si>
  <si>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</si>
  <si>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</si>
  <si>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</si>
  <si>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</si>
  <si>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</si>
  <si>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</si>
  <si>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</si>
  <si>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</si>
  <si>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</si>
  <si>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</si>
  <si>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</si>
  <si>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</si>
  <si>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</si>
  <si>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</si>
  <si>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</si>
  <si>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</si>
  <si>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</si>
  <si>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</si>
  <si>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</si>
  <si>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</si>
  <si>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</si>
  <si>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</si>
  <si>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</si>
  <si>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</si>
  <si>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</si>
  <si>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</si>
  <si>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</si>
  <si>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</si>
  <si>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</si>
  <si>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</si>
  <si>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</si>
  <si>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</si>
  <si>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</si>
  <si>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</si>
  <si>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</si>
  <si>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</si>
  <si>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</si>
  <si>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</si>
  <si>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</si>
  <si>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</si>
  <si>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</si>
  <si>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</si>
  <si>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</si>
  <si>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</si>
  <si>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</si>
  <si>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</si>
  <si>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</si>
  <si>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</si>
  <si>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</si>
  <si>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</si>
  <si>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</si>
  <si>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</si>
  <si>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</si>
  <si>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</si>
  <si>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</si>
  <si>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</si>
  <si>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</si>
  <si>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</si>
  <si>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</si>
  <si>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</si>
  <si>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</si>
  <si>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</si>
  <si>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</si>
  <si>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</si>
  <si>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</si>
  <si>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</si>
  <si>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</si>
  <si>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</si>
  <si>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</si>
  <si>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</si>
  <si>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</si>
  <si>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</si>
  <si>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</si>
  <si>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</si>
  <si>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</si>
  <si>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</si>
  <si>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</si>
  <si>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</si>
  <si>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</si>
  <si>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</si>
  <si>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</si>
  <si>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</si>
  <si>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</si>
  <si>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</si>
  <si>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</si>
  <si>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</si>
  <si>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</si>
  <si>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</si>
  <si>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</si>
  <si>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</si>
  <si>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</si>
  <si>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</si>
  <si>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</si>
  <si>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</si>
  <si>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</si>
  <si>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</si>
  <si>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</si>
  <si>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</si>
  <si>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</si>
  <si>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</si>
  <si>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</si>
  <si>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</si>
  <si>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</si>
  <si>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</si>
  <si>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</si>
  <si>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</si>
  <si>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</si>
  <si>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</si>
  <si>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</si>
  <si>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</si>
  <si>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</si>
  <si>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</si>
  <si>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</si>
  <si>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</si>
  <si>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</si>
  <si>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</si>
  <si>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</si>
  <si>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</si>
  <si>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</si>
  <si>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</si>
  <si>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</si>
  <si>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</si>
  <si>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</si>
  <si>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</si>
  <si>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</si>
  <si>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</si>
  <si>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</si>
  <si>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</si>
  <si>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</si>
  <si>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</si>
  <si>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</si>
  <si>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</si>
  <si>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</si>
  <si>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</si>
  <si>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</si>
  <si>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</si>
  <si>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</si>
  <si>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</si>
  <si>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</si>
  <si>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</si>
  <si>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</si>
  <si>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</si>
  <si>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</si>
  <si>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</si>
  <si>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</si>
  <si>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</si>
  <si>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</si>
  <si>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</si>
  <si>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</si>
  <si>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</si>
  <si>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</si>
  <si>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</si>
  <si>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</si>
  <si>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</si>
  <si>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</si>
  <si>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</si>
  <si>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</si>
  <si>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</si>
  <si>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</si>
  <si>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</si>
  <si>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</si>
  <si>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</si>
  <si>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</si>
  <si>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</si>
  <si>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</si>
  <si>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</si>
  <si>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</si>
  <si>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</si>
  <si>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</si>
  <si>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</si>
  <si>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</si>
  <si>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</si>
  <si>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</si>
  <si>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</si>
  <si>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</si>
  <si>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</si>
  <si>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</si>
  <si>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</si>
  <si>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</si>
  <si>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</si>
  <si>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</si>
  <si>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</si>
  <si>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</si>
  <si>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</si>
  <si>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</si>
  <si>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</si>
  <si>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</si>
  <si>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</si>
  <si>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</si>
  <si>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</si>
  <si>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</si>
  <si>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</si>
  <si>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</si>
  <si>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</si>
  <si>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</si>
  <si>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</si>
  <si>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</si>
  <si>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</si>
  <si>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</si>
  <si>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</si>
  <si>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</si>
  <si>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</si>
  <si>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</si>
  <si>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</si>
  <si>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</si>
  <si>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</si>
  <si>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</si>
  <si>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</si>
  <si>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</si>
  <si>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</si>
  <si>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</si>
  <si>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</si>
  <si>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</si>
  <si>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</si>
  <si>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</si>
  <si>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</si>
  <si>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</si>
  <si>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</si>
  <si>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</si>
  <si>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</si>
  <si>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</si>
  <si>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</si>
  <si>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</si>
  <si>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</si>
  <si>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</si>
  <si>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</si>
  <si>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</si>
  <si>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</si>
  <si>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</si>
  <si>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</si>
  <si>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</si>
  <si>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</si>
  <si>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</si>
  <si>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</si>
  <si>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</si>
  <si>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</si>
  <si>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</si>
  <si>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</si>
  <si>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</si>
  <si>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</si>
  <si>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</si>
  <si>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</si>
  <si>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</si>
  <si>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</si>
  <si>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</si>
  <si>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</si>
  <si>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</si>
  <si>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</si>
  <si>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</si>
  <si>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</si>
  <si>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</si>
  <si>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</si>
  <si>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</si>
  <si>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</si>
  <si>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</si>
  <si>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</si>
  <si>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</si>
  <si>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</si>
  <si>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</si>
  <si>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</si>
  <si>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</si>
  <si>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</si>
  <si>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</si>
  <si>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</si>
  <si>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</si>
  <si>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</si>
  <si>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</si>
  <si>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</si>
  <si>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</si>
  <si>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</si>
  <si>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</si>
  <si>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</si>
  <si>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</si>
  <si>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</si>
  <si>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</si>
  <si>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</si>
  <si>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</si>
  <si>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</si>
  <si>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</si>
  <si>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</si>
  <si>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</si>
  <si>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</si>
  <si>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</si>
  <si>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</si>
  <si>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</si>
  <si>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</si>
  <si>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</si>
  <si>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</si>
  <si>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</si>
  <si>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</si>
  <si>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</si>
  <si>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</si>
  <si>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</si>
  <si>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</si>
  <si>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</si>
  <si>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</si>
  <si>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</si>
  <si>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</si>
  <si>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</si>
  <si>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</si>
  <si>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</si>
  <si>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</si>
  <si>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</si>
  <si>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</si>
  <si>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</si>
  <si>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</si>
  <si>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</si>
  <si>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</si>
  <si>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</si>
  <si>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</si>
  <si>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</si>
  <si>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</si>
  <si>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</si>
  <si>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</si>
  <si>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</si>
  <si>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</si>
  <si>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</si>
  <si>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</si>
  <si>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</si>
  <si>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</si>
  <si>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</si>
  <si>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</si>
  <si>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</si>
  <si>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</si>
  <si>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</si>
  <si>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</si>
  <si>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</si>
  <si>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</si>
  <si>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</si>
  <si>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</si>
  <si>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</si>
  <si>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</si>
  <si>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</si>
  <si>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</si>
  <si>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</si>
  <si>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</si>
  <si>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</si>
  <si>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</si>
  <si>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</si>
  <si>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</si>
  <si>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</si>
  <si>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</si>
  <si>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</si>
  <si>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</si>
  <si>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</si>
  <si>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</si>
  <si>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</si>
  <si>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</si>
  <si>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</si>
  <si>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</si>
  <si>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</si>
  <si>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</si>
  <si>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</si>
  <si>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</si>
  <si>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</si>
  <si>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</si>
  <si>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</si>
  <si>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</si>
  <si>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</si>
  <si>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</si>
  <si>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</si>
  <si>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</si>
  <si>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</si>
  <si>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</si>
  <si>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</si>
  <si>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</si>
  <si>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</si>
  <si>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</si>
  <si>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</si>
  <si>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</si>
  <si>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</si>
  <si>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</si>
  <si>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</si>
  <si>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</si>
  <si>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</si>
  <si>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</si>
  <si>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</si>
  <si>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</si>
  <si>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</si>
  <si>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</si>
  <si>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</si>
  <si>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</si>
  <si>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</si>
  <si>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</si>
  <si>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</si>
  <si>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</si>
  <si>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</si>
  <si>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</si>
  <si>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</si>
  <si>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</si>
  <si>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</si>
  <si>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</si>
  <si>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</si>
  <si>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</si>
  <si>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</si>
  <si>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</si>
  <si>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</si>
  <si>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</si>
  <si>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</si>
  <si>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</si>
  <si>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</si>
  <si>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</si>
  <si>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</si>
  <si>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</si>
  <si>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</si>
  <si>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</si>
  <si>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</si>
  <si>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</si>
  <si>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</si>
  <si>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</si>
  <si>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</si>
  <si>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</si>
  <si>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</si>
  <si>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</si>
  <si>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</si>
  <si>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</si>
  <si>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</si>
  <si>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</si>
  <si>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</si>
  <si>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</si>
  <si>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</si>
  <si>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</si>
  <si>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</si>
  <si>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</si>
  <si>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</si>
  <si>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</si>
  <si>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</si>
  <si>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</si>
  <si>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</si>
  <si>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</si>
  <si>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</si>
  <si>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</si>
  <si>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</si>
  <si>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</si>
  <si>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</si>
  <si>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</si>
  <si>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</si>
  <si>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</si>
  <si>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</si>
  <si>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</si>
  <si>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</si>
  <si>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</si>
  <si>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</si>
  <si>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</si>
  <si>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</si>
  <si>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</si>
  <si>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</si>
  <si>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</si>
  <si>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</si>
  <si>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</si>
  <si>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</si>
  <si>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</si>
  <si>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</si>
  <si>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</si>
  <si>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</si>
  <si>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</si>
  <si>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</si>
  <si>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</si>
  <si>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</si>
  <si>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</si>
  <si>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</si>
  <si>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</si>
  <si>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</si>
  <si>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</si>
  <si>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</si>
  <si>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</si>
  <si>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</si>
  <si>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</si>
  <si>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</si>
  <si>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</si>
  <si>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</si>
  <si>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</si>
  <si>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</si>
  <si>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</si>
  <si>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</si>
  <si>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</si>
  <si>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</si>
  <si>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</si>
  <si>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</si>
  <si>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</si>
  <si>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</si>
  <si>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</si>
  <si>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</si>
  <si>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</si>
  <si>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</si>
  <si>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</si>
  <si>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</si>
  <si>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</si>
  <si>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</si>
  <si>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</si>
  <si>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</si>
  <si>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</si>
  <si>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</si>
  <si>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</si>
  <si>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</si>
  <si>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</si>
  <si>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</si>
  <si>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</si>
  <si>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</si>
  <si>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</si>
  <si>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</si>
  <si>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</si>
  <si>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</si>
  <si>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</si>
  <si>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</si>
  <si>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</si>
  <si>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</si>
  <si>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</si>
  <si>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</si>
  <si>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</si>
  <si>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</si>
  <si>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</si>
  <si>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</si>
  <si>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</si>
  <si>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</si>
  <si>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</si>
  <si>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</si>
  <si>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</si>
  <si>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</si>
  <si>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</si>
  <si>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</si>
  <si>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</si>
  <si>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</si>
  <si>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</si>
  <si>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</si>
  <si>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</si>
  <si>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</si>
  <si>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</si>
  <si>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</si>
  <si>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</si>
  <si>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</si>
  <si>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</si>
  <si>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</si>
  <si>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</si>
  <si>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</si>
  <si>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</si>
  <si>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</si>
  <si>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</si>
  <si>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</si>
  <si>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</si>
  <si>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</si>
  <si>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</si>
  <si>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</si>
  <si>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</si>
  <si>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</si>
  <si>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</si>
  <si>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</si>
  <si>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</si>
  <si>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</si>
  <si>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</si>
  <si>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</si>
  <si>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</si>
  <si>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</si>
  <si>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</si>
  <si>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</si>
  <si>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</si>
  <si>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</si>
  <si>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</si>
  <si>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</si>
  <si>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</si>
  <si>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</si>
  <si>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</si>
  <si>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</si>
  <si>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</si>
  <si>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</si>
  <si>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</si>
  <si>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</si>
  <si>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</si>
  <si>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</si>
  <si>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</si>
  <si>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</si>
  <si>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</si>
  <si>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</si>
  <si>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</si>
  <si>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</si>
  <si>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</si>
  <si>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</si>
  <si>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</si>
  <si>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</si>
  <si>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</si>
  <si>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</si>
  <si>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</si>
  <si>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</si>
  <si>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</si>
  <si>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</si>
  <si>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</si>
  <si>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</si>
  <si>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</si>
  <si>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</si>
  <si>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</si>
  <si>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</si>
  <si>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</si>
  <si>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</si>
  <si>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</si>
  <si>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</si>
  <si>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</si>
  <si>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</si>
  <si>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</si>
  <si>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</si>
  <si>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</si>
  <si>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</si>
  <si>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</si>
  <si>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</si>
  <si>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</si>
  <si>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</si>
  <si>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</si>
  <si>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</si>
  <si>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</si>
  <si>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</si>
  <si>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</si>
  <si>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</si>
  <si>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</si>
  <si>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</si>
  <si>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</si>
  <si>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</si>
  <si>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</si>
  <si>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</si>
  <si>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</si>
  <si>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</si>
  <si>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</si>
  <si>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</si>
  <si>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</si>
  <si>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</si>
  <si>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</si>
  <si>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</si>
  <si>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</si>
  <si>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</si>
  <si>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</si>
  <si>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</si>
  <si>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</si>
  <si>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</si>
  <si>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</si>
  <si>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</si>
  <si>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</si>
  <si>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</si>
  <si>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</si>
  <si>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</si>
  <si>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</si>
  <si>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</si>
  <si>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</si>
  <si>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</si>
  <si>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</si>
  <si>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</si>
  <si>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</si>
  <si>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</si>
  <si>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</si>
  <si>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</si>
  <si>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</si>
  <si>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</si>
  <si>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</si>
  <si>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</si>
  <si>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</si>
  <si>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</si>
  <si>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</si>
  <si>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</si>
  <si>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</si>
  <si>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</si>
  <si>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</si>
  <si>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</si>
  <si>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</si>
  <si>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</si>
  <si>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</si>
  <si>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</si>
  <si>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</si>
  <si>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</si>
  <si>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</si>
  <si>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</si>
  <si>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</si>
  <si>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</si>
  <si>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</si>
  <si>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</si>
  <si>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</si>
  <si>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</si>
  <si>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</si>
  <si>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</si>
  <si>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</si>
  <si>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</si>
  <si>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</si>
  <si>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</si>
  <si>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</si>
  <si>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</si>
  <si>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</si>
  <si>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</si>
  <si>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</si>
  <si>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</si>
  <si>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</si>
  <si>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</si>
  <si>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</si>
  <si>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</si>
  <si>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</si>
  <si>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</si>
  <si>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</si>
  <si>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</si>
  <si>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</si>
  <si>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</si>
  <si>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</si>
  <si>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</si>
  <si>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</si>
  <si>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</si>
  <si>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</si>
  <si>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</si>
  <si>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</si>
  <si>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</si>
  <si>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</si>
  <si>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</si>
  <si>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</si>
  <si>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</si>
  <si>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</si>
  <si>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</si>
  <si>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</si>
  <si>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</si>
  <si>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</si>
  <si>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</si>
  <si>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</si>
  <si>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</si>
  <si>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</si>
  <si>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</si>
  <si>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</si>
  <si>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</si>
  <si>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</si>
  <si>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</si>
  <si>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</si>
  <si>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</si>
  <si>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</si>
  <si>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</si>
  <si>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</si>
  <si>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</si>
  <si>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</si>
  <si>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</si>
  <si>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</si>
  <si>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</si>
  <si>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</si>
  <si>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</si>
  <si>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</si>
  <si>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</si>
  <si>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</si>
  <si>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</si>
  <si>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</si>
  <si>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</si>
  <si>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</si>
  <si>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</si>
  <si>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</si>
  <si>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</si>
  <si>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</si>
  <si>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</si>
  <si>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</si>
  <si>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</si>
  <si>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</si>
  <si>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</si>
  <si>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</si>
  <si>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</si>
  <si>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</si>
  <si>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</si>
  <si>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</si>
  <si>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</si>
  <si>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</si>
  <si>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</si>
  <si>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</si>
  <si>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</si>
  <si>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</si>
  <si>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</si>
  <si>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</si>
  <si>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</si>
  <si>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</si>
  <si>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</si>
  <si>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</si>
  <si>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</si>
  <si>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</si>
  <si>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</si>
  <si>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</si>
  <si>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</si>
  <si>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</si>
  <si>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</si>
  <si>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</si>
  <si>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</si>
  <si>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</si>
  <si>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</si>
  <si>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</si>
  <si>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</si>
  <si>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</si>
  <si>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</si>
  <si>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</si>
  <si>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</si>
  <si>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</si>
  <si>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</si>
  <si>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</si>
  <si>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</si>
  <si>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</si>
  <si>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</si>
  <si>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</si>
  <si>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</si>
  <si>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</si>
  <si>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</si>
  <si>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</si>
  <si>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</si>
  <si>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</si>
  <si>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</si>
  <si>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</si>
  <si>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</si>
  <si>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</si>
  <si>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</si>
  <si>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</si>
  <si>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</si>
  <si>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</si>
  <si>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</si>
  <si>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</si>
  <si>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</si>
  <si>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</si>
  <si>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</si>
  <si>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</si>
  <si>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</si>
  <si>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</si>
  <si>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</si>
  <si>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</si>
  <si>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</si>
  <si>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</si>
  <si>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</si>
  <si>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</si>
  <si>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</si>
  <si>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</si>
  <si>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</si>
  <si>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</si>
  <si>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</si>
  <si>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</si>
  <si>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</si>
  <si>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</si>
  <si>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</si>
  <si>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</si>
  <si>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</si>
  <si>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</si>
  <si>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</si>
  <si>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</si>
  <si>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</si>
  <si>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</si>
  <si>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</si>
  <si>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</si>
  <si>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</si>
  <si>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</si>
  <si>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</si>
  <si>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</si>
  <si>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</si>
  <si>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</si>
  <si>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</si>
  <si>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</si>
  <si>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</si>
  <si>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</si>
  <si>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</si>
  <si>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</si>
  <si>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</si>
  <si>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</si>
  <si>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</si>
  <si>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</si>
  <si>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</si>
  <si>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</si>
  <si>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</si>
  <si>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</si>
  <si>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</si>
  <si>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</si>
  <si>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</si>
  <si>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</si>
  <si>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</si>
  <si>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</si>
  <si>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</si>
  <si>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</si>
  <si>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</si>
  <si>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</si>
  <si>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</si>
  <si>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</si>
  <si>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</si>
  <si>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</si>
  <si>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</si>
  <si>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</si>
  <si>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</si>
  <si>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</si>
  <si>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</si>
  <si>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</si>
  <si>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</si>
  <si>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</si>
  <si>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</si>
  <si>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</si>
  <si>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</si>
  <si>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</si>
  <si>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</si>
  <si>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</si>
  <si>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</si>
  <si>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</si>
  <si>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</si>
  <si>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</si>
  <si>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</si>
  <si>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</si>
  <si>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</si>
  <si>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</si>
  <si>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</si>
  <si>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</si>
  <si>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</si>
  <si>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</si>
  <si>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</si>
  <si>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</si>
  <si>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</si>
  <si>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</si>
  <si>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</si>
  <si>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</si>
  <si>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</si>
  <si>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</si>
  <si>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</si>
  <si>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</si>
  <si>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</si>
  <si>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</si>
  <si>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</si>
  <si>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</si>
  <si>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</si>
  <si>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</si>
  <si>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</si>
  <si>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</si>
  <si>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</si>
  <si>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</si>
  <si>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</si>
  <si>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</si>
  <si>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</si>
  <si>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</si>
  <si>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</si>
  <si>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</si>
  <si>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</si>
  <si>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</si>
  <si>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</si>
  <si>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</si>
  <si>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</si>
  <si>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</si>
  <si>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</si>
  <si>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</si>
  <si>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</si>
  <si>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</si>
  <si>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</si>
  <si>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</si>
  <si>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</si>
  <si>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</si>
  <si>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</si>
  <si>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</si>
  <si>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</si>
  <si>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</si>
  <si>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</si>
  <si>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</si>
  <si>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</si>
  <si>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</si>
  <si>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</si>
  <si>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</si>
  <si>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</si>
  <si>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</si>
  <si>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</si>
  <si>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</si>
  <si>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</si>
  <si>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</si>
  <si>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</si>
  <si>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</si>
  <si>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</si>
  <si>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</si>
  <si>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</si>
  <si>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</si>
  <si>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</si>
  <si>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</si>
  <si>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</si>
  <si>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</si>
  <si>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</si>
  <si>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</si>
  <si>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</si>
  <si>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</si>
  <si>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</si>
  <si>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</si>
  <si>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</si>
  <si>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</si>
  <si>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</si>
  <si>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</si>
  <si>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</si>
  <si>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</si>
  <si>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</si>
  <si>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</si>
  <si>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</si>
  <si>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</si>
  <si>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</si>
  <si>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</si>
  <si>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</si>
  <si>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</si>
  <si>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</si>
  <si>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</si>
  <si>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</si>
  <si>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</si>
  <si>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</si>
  <si>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</si>
  <si>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</si>
  <si>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</si>
  <si>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</si>
  <si>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</si>
  <si>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</si>
  <si>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</si>
  <si>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</si>
  <si>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</si>
  <si>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</si>
  <si>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</si>
  <si>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</si>
  <si>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</si>
  <si>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</si>
  <si>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</si>
  <si>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</si>
  <si>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</si>
  <si>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</si>
  <si>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</si>
  <si>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</si>
  <si>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</si>
  <si>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</si>
  <si>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</si>
  <si>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</si>
  <si>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</si>
  <si>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</si>
  <si>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</si>
  <si>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</si>
  <si>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</si>
  <si>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</si>
  <si>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</si>
  <si>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</si>
  <si>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</si>
  <si>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</si>
  <si>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</si>
  <si>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</si>
  <si>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</si>
  <si>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</si>
  <si>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</si>
  <si>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</si>
  <si>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</si>
  <si>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</si>
  <si>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</si>
  <si>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</si>
  <si>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</si>
  <si>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</si>
  <si>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</si>
  <si>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</si>
  <si>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</si>
  <si>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</si>
  <si>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</si>
  <si>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</si>
  <si>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</si>
  <si>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</si>
  <si>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</si>
  <si>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</si>
  <si>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</si>
  <si>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</si>
  <si>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</si>
  <si>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</si>
  <si>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</si>
  <si>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</si>
  <si>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</si>
  <si>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</si>
  <si>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</si>
  <si>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</si>
  <si>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</si>
  <si>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</si>
  <si>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</si>
  <si>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</si>
  <si>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</si>
  <si>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</si>
  <si>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</si>
  <si>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</si>
  <si>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</si>
  <si>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</si>
  <si>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</si>
  <si>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</si>
  <si>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</si>
  <si>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</si>
  <si>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</si>
  <si>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</si>
  <si>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</si>
  <si>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</si>
  <si>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</si>
  <si>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</si>
  <si>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</si>
  <si>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</si>
  <si>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</si>
  <si>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</si>
  <si>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</si>
  <si>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</si>
  <si>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</si>
  <si>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</si>
  <si>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</si>
  <si>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</si>
  <si>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</si>
  <si>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</si>
  <si>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</si>
  <si>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</si>
  <si>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</si>
  <si>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</si>
  <si>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</si>
  <si>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</si>
  <si>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</si>
  <si>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</si>
  <si>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</si>
  <si>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</si>
  <si>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</si>
  <si>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</si>
  <si>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</si>
  <si>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</si>
  <si>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</si>
  <si>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</si>
  <si>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</si>
  <si>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</si>
  <si>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</si>
  <si>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</si>
  <si>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</si>
  <si>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</si>
  <si>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</si>
  <si>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</si>
  <si>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</si>
  <si>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</si>
  <si>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</si>
  <si>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</si>
  <si>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</si>
  <si>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</si>
  <si>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</si>
  <si>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</si>
  <si>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</si>
  <si>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</si>
  <si>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</si>
  <si>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</si>
  <si>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</si>
  <si>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</si>
  <si>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</si>
  <si>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</si>
  <si>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</si>
  <si>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</si>
  <si>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</si>
  <si>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</si>
  <si>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</si>
  <si>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</si>
  <si>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</si>
  <si>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</si>
  <si>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</si>
  <si>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</si>
  <si>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</si>
  <si>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</si>
  <si>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</si>
  <si>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</si>
  <si>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</si>
  <si>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</si>
  <si>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</si>
  <si>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</si>
  <si>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</si>
  <si>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</si>
  <si>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</si>
  <si>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</si>
  <si>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</si>
  <si>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</si>
  <si>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</si>
  <si>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</si>
  <si>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</si>
  <si>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</si>
  <si>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</si>
  <si>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</si>
  <si>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</si>
  <si>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</si>
  <si>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</si>
  <si>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</si>
  <si>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</si>
  <si>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</si>
  <si>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</si>
  <si>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</si>
  <si>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</si>
  <si>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</si>
  <si>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</si>
  <si>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</si>
  <si>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</si>
  <si>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</si>
  <si>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</si>
  <si>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</si>
  <si>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</si>
  <si>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</si>
  <si>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</si>
  <si>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</si>
  <si>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</si>
  <si>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</si>
  <si>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</si>
  <si>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</si>
  <si>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</si>
  <si>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</si>
  <si>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</si>
  <si>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</si>
  <si>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</si>
  <si>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</si>
  <si>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</si>
  <si>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</si>
  <si>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</si>
  <si>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</si>
  <si>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</si>
  <si>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</si>
  <si>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</si>
  <si>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</si>
  <si>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</si>
  <si>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</si>
  <si>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</si>
  <si>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</si>
  <si>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</si>
  <si>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</si>
  <si>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</si>
  <si>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</si>
  <si>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</si>
  <si>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</si>
  <si>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</si>
  <si>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</si>
  <si>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</si>
  <si>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</si>
  <si>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</si>
  <si>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</si>
  <si>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</si>
  <si>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</si>
  <si>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</si>
  <si>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</si>
  <si>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</si>
  <si>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</si>
  <si>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</si>
  <si>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</si>
  <si>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</si>
  <si>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</si>
  <si>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</si>
  <si>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</si>
  <si>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</si>
  <si>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</si>
  <si>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</si>
  <si>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</si>
  <si>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</si>
  <si>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</si>
  <si>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</si>
  <si>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</si>
  <si>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</si>
  <si>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</si>
  <si>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</si>
  <si>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</si>
  <si>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</si>
  <si>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</si>
  <si>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</si>
  <si>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</si>
  <si>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</si>
  <si>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</si>
  <si>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</si>
  <si>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</si>
  <si>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</si>
  <si>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</si>
  <si>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</si>
  <si>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</si>
  <si>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</si>
  <si>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</si>
  <si>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</si>
  <si>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</si>
  <si>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</si>
  <si>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</si>
  <si>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</si>
  <si>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</si>
  <si>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</si>
  <si>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</si>
  <si>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</si>
  <si>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</si>
  <si>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</si>
  <si>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</si>
  <si>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</si>
  <si>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</si>
  <si>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</si>
  <si>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</si>
  <si>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</si>
  <si>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</si>
  <si>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</si>
  <si>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</si>
  <si>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</si>
  <si>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</si>
  <si>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</si>
  <si>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</si>
  <si>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</si>
  <si>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</si>
  <si>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</si>
  <si>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</si>
  <si>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</si>
  <si>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</si>
  <si>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</si>
  <si>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</si>
  <si>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</si>
  <si>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</si>
  <si>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</si>
  <si>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</si>
  <si>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</si>
  <si>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</si>
  <si>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</si>
  <si>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</si>
  <si>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</si>
  <si>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</si>
  <si>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</si>
  <si>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</si>
  <si>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</si>
  <si>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</si>
  <si>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</si>
  <si>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</si>
  <si>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</si>
  <si>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</si>
  <si>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</si>
  <si>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</si>
  <si>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</si>
  <si>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</si>
  <si>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</si>
  <si>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</si>
  <si>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</si>
  <si>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</si>
  <si>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</si>
  <si>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</si>
  <si>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</si>
  <si>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</si>
  <si>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</si>
  <si>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</si>
  <si>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</si>
  <si>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</si>
  <si>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</si>
  <si>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</si>
  <si>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</si>
  <si>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</si>
  <si>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</si>
  <si>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</si>
  <si>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</si>
  <si>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</si>
  <si>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</si>
  <si>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</si>
  <si>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</si>
  <si>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</si>
  <si>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</si>
  <si>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</si>
  <si>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</si>
  <si>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</si>
  <si>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</si>
  <si>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</si>
  <si>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</si>
  <si>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</si>
  <si>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</si>
  <si>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</si>
  <si>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</si>
  <si>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</si>
  <si>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</si>
  <si>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</si>
  <si>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</si>
  <si>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</si>
  <si>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</si>
  <si>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</si>
  <si>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</si>
  <si>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</si>
  <si>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</si>
  <si>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</si>
  <si>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</si>
  <si>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</si>
  <si>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</si>
  <si>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</si>
  <si>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</si>
  <si>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</si>
  <si>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</si>
  <si>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</si>
  <si>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</si>
  <si>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</si>
  <si>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</si>
  <si>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</si>
  <si>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</si>
  <si>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</si>
  <si>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</si>
  <si>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</si>
  <si>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</si>
  <si>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</si>
  <si>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</si>
  <si>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</si>
  <si>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</si>
  <si>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</si>
  <si>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</si>
  <si>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</si>
  <si>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</si>
  <si>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</si>
  <si>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</si>
  <si>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</si>
  <si>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</si>
  <si>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</si>
  <si>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</si>
  <si>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</si>
  <si>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</si>
  <si>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</si>
  <si>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</si>
  <si>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</si>
  <si>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</si>
  <si>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</si>
  <si>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</si>
  <si>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</si>
  <si>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</si>
  <si>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</si>
  <si>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</si>
  <si>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</si>
  <si>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</si>
  <si>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</si>
  <si>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</si>
  <si>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</si>
  <si>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</si>
  <si>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</si>
  <si>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</si>
  <si>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</si>
  <si>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</si>
  <si>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</si>
  <si>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</si>
  <si>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</si>
  <si>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</si>
  <si>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</si>
  <si>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</si>
  <si>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</si>
  <si>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</si>
  <si>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</si>
  <si>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</si>
  <si>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</si>
  <si>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</si>
  <si>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</si>
  <si>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</si>
  <si>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</si>
  <si>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</si>
  <si>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</si>
  <si>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</si>
  <si>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</si>
  <si>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</si>
  <si>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</si>
  <si>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</si>
  <si>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</si>
  <si>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</si>
  <si>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</si>
  <si>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</si>
  <si>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</si>
  <si>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</si>
  <si>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</si>
  <si>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</si>
  <si>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</si>
  <si>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</si>
  <si>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</si>
  <si>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</si>
  <si>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</si>
  <si>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</si>
  <si>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</si>
  <si>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</si>
  <si>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</si>
  <si>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</si>
  <si>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</si>
  <si>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</si>
  <si>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</si>
  <si>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</si>
  <si>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</si>
  <si>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</si>
  <si>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</si>
  <si>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</si>
  <si>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</si>
  <si>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</si>
  <si>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</si>
  <si>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</si>
  <si>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</si>
  <si>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</si>
  <si>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</si>
  <si>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</si>
  <si>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</si>
  <si>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</si>
  <si>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</si>
  <si>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</si>
  <si>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</si>
  <si>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</si>
  <si>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</si>
  <si>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</si>
  <si>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</si>
  <si>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</si>
  <si>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</si>
  <si>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</si>
  <si>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</si>
  <si>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</si>
  <si>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</si>
  <si>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</si>
  <si>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</si>
  <si>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</si>
  <si>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</si>
  <si>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</si>
  <si>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</si>
  <si>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</si>
  <si>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</si>
  <si>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</si>
  <si>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</si>
  <si>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</si>
  <si>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</si>
  <si>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</si>
  <si>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</si>
  <si>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</si>
  <si>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</si>
  <si>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</si>
  <si>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</si>
  <si>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</si>
  <si>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</si>
  <si>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</si>
  <si>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</si>
  <si>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</si>
  <si>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</si>
  <si>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</si>
  <si>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</si>
  <si>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</si>
  <si>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</si>
  <si>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</si>
  <si>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</si>
  <si>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</si>
  <si>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</si>
  <si>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</si>
  <si>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</si>
  <si>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</si>
  <si>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</si>
  <si>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</si>
  <si>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</si>
  <si>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</si>
  <si>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</si>
  <si>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</si>
  <si>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</si>
  <si>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</si>
  <si>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</si>
  <si>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</si>
  <si>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</si>
  <si>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</si>
  <si>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</si>
  <si>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</si>
  <si>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</si>
  <si>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</si>
  <si>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</si>
  <si>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</si>
  <si>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</si>
  <si>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</si>
  <si>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</si>
  <si>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</si>
  <si>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</si>
  <si>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</si>
  <si>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</si>
  <si>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</si>
  <si>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</si>
  <si>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</si>
  <si>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</si>
  <si>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</si>
  <si>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</si>
  <si>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</si>
  <si>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</si>
  <si>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</si>
  <si>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</si>
  <si>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</si>
  <si>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</si>
  <si>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</si>
  <si>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</si>
  <si>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</si>
  <si>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</si>
  <si>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</si>
  <si>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</si>
  <si>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</si>
  <si>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</si>
  <si>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</si>
  <si>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</si>
  <si>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</si>
  <si>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</si>
  <si>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</si>
  <si>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</si>
  <si>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</si>
  <si>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</si>
  <si>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</si>
  <si>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</si>
  <si>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</si>
  <si>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</si>
  <si>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</si>
  <si>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</si>
  <si>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</si>
  <si>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</si>
  <si>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</si>
  <si>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</si>
  <si>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</si>
  <si>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</si>
  <si>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</si>
  <si>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</si>
  <si>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</si>
  <si>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</si>
  <si>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</si>
  <si>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</si>
  <si>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</si>
  <si>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</si>
  <si>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</si>
  <si>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</si>
  <si>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</si>
  <si>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</si>
  <si>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</si>
  <si>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</si>
  <si>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</si>
  <si>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</si>
  <si>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</si>
  <si>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</si>
  <si>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</si>
  <si>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</si>
  <si>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</si>
  <si>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</si>
  <si>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</si>
  <si>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</si>
  <si>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</si>
  <si>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</si>
  <si>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</si>
  <si>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</si>
  <si>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</si>
  <si>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</si>
  <si>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</si>
  <si>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</si>
  <si>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</si>
  <si>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</si>
  <si>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</si>
  <si>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</si>
  <si>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</si>
  <si>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</si>
  <si>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</si>
  <si>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</si>
  <si>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</si>
  <si>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</si>
  <si>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</si>
  <si>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</si>
  <si>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</si>
  <si>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</si>
  <si>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</si>
  <si>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</si>
  <si>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</si>
  <si>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</si>
  <si>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</si>
  <si>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</si>
  <si>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</si>
  <si>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</si>
  <si>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</si>
  <si>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</si>
  <si>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</si>
  <si>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</si>
  <si>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</si>
  <si>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</si>
  <si>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</si>
  <si>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</si>
  <si>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</si>
  <si>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</si>
  <si>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</si>
  <si>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</si>
  <si>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</si>
  <si>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</si>
  <si>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</si>
  <si>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</si>
  <si>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</si>
  <si>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</si>
  <si>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</si>
  <si>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</si>
  <si>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</si>
  <si>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</si>
  <si>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</si>
  <si>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</si>
  <si>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</si>
  <si>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</si>
  <si>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</si>
  <si>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</si>
  <si>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</si>
  <si>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</si>
  <si>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</si>
  <si>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</si>
  <si>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</si>
  <si>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</si>
  <si>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</si>
  <si>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</si>
  <si>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</si>
  <si>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</si>
  <si>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</si>
  <si>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</si>
  <si>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</si>
  <si>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</si>
  <si>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</si>
  <si>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</si>
  <si>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</si>
  <si>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</si>
  <si>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</si>
  <si>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</si>
  <si>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</si>
  <si>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</si>
  <si>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</si>
  <si>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</si>
  <si>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</si>
  <si>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</si>
  <si>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</si>
  <si>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</si>
  <si>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</si>
  <si>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</si>
  <si>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</si>
  <si>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</si>
  <si>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</si>
  <si>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</si>
  <si>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</si>
  <si>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</si>
  <si>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</si>
  <si>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</si>
  <si>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</si>
  <si>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</si>
  <si>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</si>
  <si>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</si>
  <si>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</si>
  <si>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</si>
  <si>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</si>
  <si>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</si>
  <si>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</si>
  <si>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</si>
  <si>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</si>
  <si>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</si>
  <si>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</si>
  <si>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</si>
  <si>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</si>
  <si>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</si>
  <si>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</si>
  <si>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</si>
  <si>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</si>
  <si>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</si>
  <si>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</si>
  <si>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</si>
  <si>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</si>
  <si>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</si>
  <si>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</si>
  <si>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</si>
  <si>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</si>
  <si>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</si>
  <si>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</si>
  <si>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</si>
  <si>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</si>
  <si>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</si>
  <si>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</si>
  <si>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</si>
  <si>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</si>
  <si>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</si>
  <si>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</si>
  <si>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</si>
  <si>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</si>
  <si>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</si>
  <si>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</si>
  <si>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</si>
  <si>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</si>
  <si>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</si>
  <si>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</si>
  <si>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</si>
  <si>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</si>
  <si>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</si>
  <si>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</si>
  <si>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</si>
  <si>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</si>
  <si>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</si>
  <si>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</si>
  <si>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</si>
  <si>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</si>
  <si>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</si>
  <si>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</si>
  <si>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</si>
  <si>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</si>
  <si>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</si>
  <si>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</si>
  <si>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</si>
  <si>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</si>
  <si>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</si>
  <si>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</si>
  <si>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</si>
  <si>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</si>
  <si>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</si>
  <si>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</si>
  <si>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</si>
  <si>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</si>
  <si>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</si>
  <si>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</si>
  <si>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</si>
  <si>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</si>
  <si>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</si>
  <si>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</si>
  <si>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</si>
  <si>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</si>
  <si>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</si>
  <si>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</si>
  <si>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</si>
  <si>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</si>
  <si>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</si>
  <si>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</si>
  <si>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</si>
  <si>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</si>
  <si>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</si>
  <si>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</si>
  <si>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</si>
  <si>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</si>
  <si>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</si>
  <si>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</si>
  <si>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</si>
  <si>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</si>
  <si>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</si>
  <si>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</si>
  <si>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</si>
  <si>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</si>
  <si>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</si>
  <si>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</si>
  <si>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</si>
  <si>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</si>
  <si>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</si>
  <si>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</si>
  <si>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</si>
  <si>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</si>
  <si>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</si>
  <si>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</si>
  <si>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</si>
  <si>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</si>
  <si>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</si>
  <si>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</si>
  <si>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</si>
  <si>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</si>
  <si>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</si>
  <si>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</si>
  <si>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</si>
  <si>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</si>
  <si>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</si>
  <si>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</si>
  <si>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</si>
  <si>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</si>
  <si>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</si>
  <si>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</si>
  <si>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</si>
  <si>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</si>
  <si>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</si>
  <si>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</si>
  <si>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</si>
  <si>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</si>
  <si>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</si>
  <si>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</si>
  <si>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</si>
  <si>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</si>
  <si>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</si>
  <si>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</si>
  <si>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</si>
  <si>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</si>
  <si>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</si>
  <si>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</si>
  <si>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</si>
  <si>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</si>
  <si>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</si>
  <si>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</si>
  <si>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</si>
  <si>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</si>
  <si>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</si>
  <si>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</si>
  <si>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</si>
  <si>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</si>
  <si>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</si>
  <si>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</si>
  <si>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</si>
  <si>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</si>
  <si>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</si>
  <si>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</si>
  <si>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</si>
  <si>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</si>
  <si>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</si>
  <si>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</si>
  <si>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</si>
  <si>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</si>
  <si>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</si>
  <si>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</si>
  <si>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</si>
  <si>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</si>
  <si>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</si>
  <si>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</si>
  <si>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</si>
  <si>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</si>
  <si>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</si>
  <si>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</si>
  <si>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</si>
  <si>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</si>
  <si>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</si>
  <si>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</si>
  <si>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</si>
  <si>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</si>
  <si>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</si>
  <si>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</si>
  <si>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</si>
  <si>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</si>
  <si>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</si>
  <si>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</si>
  <si>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</si>
  <si>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</si>
  <si>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</si>
  <si>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</si>
  <si>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</si>
  <si>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</si>
  <si>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</si>
  <si>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</si>
  <si>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</si>
  <si>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</si>
  <si>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</si>
  <si>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</si>
  <si>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</si>
  <si>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</si>
  <si>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</si>
  <si>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</si>
  <si>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</si>
  <si>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</si>
  <si>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</si>
  <si>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</si>
  <si>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</si>
  <si>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</si>
  <si>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</si>
  <si>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</si>
  <si>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</si>
  <si>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</si>
  <si>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</si>
  <si>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</si>
  <si>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</si>
  <si>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</si>
  <si>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</si>
  <si>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</si>
  <si>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</si>
  <si>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</si>
  <si>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</si>
  <si>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</si>
  <si>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</si>
  <si>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</si>
  <si>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</si>
  <si>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</si>
  <si>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</si>
  <si>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</si>
  <si>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</si>
  <si>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</si>
  <si>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</si>
  <si>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</si>
  <si>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</si>
  <si>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</si>
  <si>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</si>
  <si>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</si>
  <si>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</si>
  <si>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</si>
  <si>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</si>
  <si>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</si>
  <si>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</si>
  <si>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</si>
  <si>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</si>
  <si>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</si>
  <si>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</si>
  <si>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</si>
  <si>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</si>
  <si>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</si>
  <si>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</si>
  <si>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</si>
  <si>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</si>
  <si>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</si>
  <si>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</si>
  <si>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</si>
  <si>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</si>
  <si>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</si>
  <si>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</si>
  <si>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</si>
  <si>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</si>
  <si>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</si>
  <si>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</si>
  <si>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</si>
  <si>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</si>
  <si>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</si>
  <si>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</si>
  <si>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</si>
  <si>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</si>
  <si>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</si>
  <si>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</si>
  <si>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</si>
  <si>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</si>
  <si>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</si>
  <si>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</si>
  <si>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</si>
  <si>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</si>
  <si>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</si>
  <si>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</si>
  <si>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</si>
  <si>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</si>
  <si>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</si>
  <si>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</si>
  <si>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</si>
  <si>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</si>
  <si>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</si>
  <si>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</si>
  <si>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</si>
  <si>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</si>
  <si>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</si>
  <si>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</si>
  <si>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</si>
  <si>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</si>
  <si>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</si>
  <si>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</si>
  <si>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</si>
  <si>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</si>
  <si>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</si>
  <si>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</si>
  <si>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</si>
  <si>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</si>
  <si>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</si>
  <si>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</si>
  <si>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</si>
  <si>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</si>
  <si>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</si>
  <si>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</si>
  <si>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</si>
  <si>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</si>
  <si>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</si>
  <si>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</si>
  <si>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</si>
  <si>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</si>
  <si>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</si>
  <si>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</si>
  <si>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</si>
  <si>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</si>
  <si>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</si>
  <si>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</si>
  <si>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</si>
  <si>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</si>
  <si>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</si>
  <si>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</si>
  <si>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</si>
  <si>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</si>
  <si>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</si>
  <si>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</si>
  <si>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</si>
  <si>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</si>
  <si>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</si>
  <si>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</si>
  <si>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</si>
  <si>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</si>
  <si>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</si>
  <si>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</si>
  <si>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</si>
  <si>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</si>
  <si>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</si>
  <si>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</si>
  <si>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</si>
  <si>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</si>
  <si>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</si>
  <si>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</si>
  <si>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</si>
  <si>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</si>
  <si>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</si>
  <si>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</si>
  <si>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</si>
  <si>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</si>
  <si>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</si>
  <si>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</si>
  <si>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</si>
  <si>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</si>
  <si>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</si>
  <si>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</si>
  <si>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</si>
  <si>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</si>
  <si>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</si>
  <si>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</si>
  <si>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</si>
  <si>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</si>
  <si>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</si>
  <si>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</si>
  <si>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</si>
  <si>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</si>
  <si>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</si>
  <si>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</si>
  <si>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</si>
  <si>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</si>
  <si>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</si>
  <si>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</si>
  <si>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</si>
  <si>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</si>
  <si>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</si>
  <si>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</si>
  <si>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</si>
  <si>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</si>
  <si>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</si>
  <si>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</si>
  <si>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</si>
  <si>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</si>
  <si>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</si>
  <si>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</si>
  <si>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</si>
  <si>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</si>
  <si>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</si>
  <si>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</si>
  <si>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</si>
  <si>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</si>
  <si>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</si>
  <si>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</si>
  <si>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</si>
  <si>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</si>
  <si>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</si>
  <si>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</si>
  <si>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</si>
  <si>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</si>
  <si>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</si>
  <si>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</si>
  <si>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</si>
  <si>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</si>
  <si>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</si>
  <si>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</si>
  <si>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</si>
  <si>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</si>
  <si>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</si>
  <si>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</si>
  <si>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</si>
  <si>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</si>
  <si>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</si>
  <si>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</si>
  <si>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</si>
  <si>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</si>
  <si>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</si>
  <si>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</si>
  <si>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</si>
  <si>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</si>
  <si>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</si>
  <si>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</si>
  <si>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</si>
  <si>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</si>
  <si>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</si>
  <si>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</si>
  <si>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</si>
  <si>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</si>
  <si>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</si>
  <si>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</si>
  <si>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</si>
  <si>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</si>
  <si>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</si>
  <si>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</si>
  <si>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</si>
  <si>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</si>
  <si>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</si>
  <si>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</si>
  <si>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</si>
  <si>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</si>
  <si>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</si>
  <si>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</si>
  <si>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</si>
  <si>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</si>
  <si>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</si>
  <si>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</si>
  <si>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</si>
  <si>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</si>
  <si>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</si>
  <si>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</si>
  <si>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</si>
  <si>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</si>
  <si>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</si>
  <si>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</si>
  <si>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</si>
  <si>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</si>
  <si>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</si>
  <si>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</si>
  <si>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</si>
  <si>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</si>
  <si>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</si>
  <si>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</si>
  <si>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</si>
  <si>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</si>
  <si>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</si>
  <si>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</si>
  <si>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</si>
  <si>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</si>
  <si>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</si>
  <si>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</si>
  <si>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</si>
  <si>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</si>
  <si>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</si>
  <si>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</si>
  <si>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</si>
  <si>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</si>
  <si>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</si>
  <si>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</si>
  <si>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</si>
  <si>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</si>
  <si>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</si>
  <si>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</si>
  <si>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</si>
  <si>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</si>
  <si>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</si>
  <si>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</si>
  <si>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</si>
  <si>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</si>
  <si>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</si>
  <si>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</si>
  <si>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</si>
  <si>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</si>
  <si>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</si>
  <si>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</si>
  <si>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</si>
  <si>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</si>
  <si>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</si>
  <si>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</si>
  <si>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</si>
  <si>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</si>
  <si>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</si>
  <si>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</si>
  <si>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</si>
  <si>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</si>
  <si>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</si>
  <si>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</si>
  <si>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</si>
  <si>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</si>
  <si>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</si>
  <si>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</si>
  <si>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</si>
  <si>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</si>
  <si>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</si>
  <si>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</si>
  <si>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</si>
  <si>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</si>
  <si>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</si>
  <si>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</si>
  <si>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</si>
  <si>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</si>
  <si>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</si>
  <si>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</si>
  <si>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</si>
  <si>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</si>
  <si>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</si>
  <si>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</si>
  <si>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</si>
  <si>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</si>
  <si>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</si>
  <si>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</si>
  <si>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</si>
  <si>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</si>
  <si>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</si>
  <si>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</si>
  <si>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</si>
  <si>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</si>
  <si>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</si>
  <si>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</si>
  <si>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</si>
  <si>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</si>
  <si>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</si>
  <si>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</si>
  <si>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</si>
  <si>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</si>
  <si>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</si>
  <si>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</si>
  <si>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</si>
  <si>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</si>
  <si>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</si>
  <si>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</si>
  <si>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</si>
  <si>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</si>
  <si>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</si>
  <si>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</si>
  <si>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</si>
  <si>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</si>
  <si>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</si>
  <si>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</si>
  <si>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</si>
  <si>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</si>
  <si>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</si>
  <si>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</si>
  <si>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</si>
  <si>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</si>
  <si>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</si>
  <si>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</si>
  <si>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</si>
  <si>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</si>
  <si>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</si>
  <si>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</si>
  <si>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</si>
  <si>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</si>
  <si>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</si>
  <si>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</si>
  <si>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</si>
  <si>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</si>
  <si>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</si>
  <si>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</si>
  <si>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</si>
  <si>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</si>
  <si>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</si>
  <si>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</si>
  <si>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</si>
  <si>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</si>
  <si>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</si>
  <si>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</si>
  <si>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</si>
  <si>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</si>
  <si>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</si>
  <si>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</si>
  <si>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</si>
  <si>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</si>
  <si>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</si>
  <si>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</si>
  <si>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</si>
  <si>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</si>
  <si>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</si>
  <si>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</si>
  <si>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</si>
  <si>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</si>
  <si>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</si>
  <si>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</si>
  <si>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</si>
  <si>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</si>
  <si>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</si>
  <si>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</si>
  <si>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</si>
  <si>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</si>
  <si>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</si>
  <si>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</si>
  <si>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</si>
  <si>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</si>
  <si>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</si>
  <si>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</si>
  <si>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</si>
  <si>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</si>
  <si>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</si>
  <si>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</si>
  <si>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</si>
  <si>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</si>
  <si>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</si>
  <si>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</si>
  <si>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</si>
  <si>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</si>
  <si>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</si>
  <si>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</si>
  <si>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</si>
  <si>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</si>
  <si>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</si>
  <si>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</si>
  <si>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</si>
  <si>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</si>
  <si>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</si>
  <si>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</si>
  <si>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</si>
  <si>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</si>
  <si>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</si>
  <si>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</si>
  <si>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</si>
  <si>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</si>
  <si>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</si>
  <si>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</si>
  <si>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</si>
  <si>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</si>
  <si>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</si>
  <si>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</si>
  <si>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</si>
  <si>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</si>
  <si>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</si>
  <si>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</si>
  <si>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</si>
  <si>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</si>
  <si>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</si>
  <si>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</si>
  <si>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</si>
  <si>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</si>
  <si>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</si>
  <si>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</si>
  <si>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</si>
  <si>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</si>
  <si>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</si>
  <si>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</si>
  <si>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</si>
  <si>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</si>
  <si>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</si>
  <si>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</si>
  <si>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</si>
  <si>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</si>
  <si>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</si>
  <si>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</si>
  <si>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</si>
  <si>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</si>
  <si>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</si>
  <si>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</si>
  <si>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</si>
  <si>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</si>
  <si>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</si>
  <si>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</si>
  <si>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</si>
  <si>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</si>
  <si>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</si>
  <si>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</si>
  <si>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</si>
  <si>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</si>
  <si>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</si>
  <si>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</si>
  <si>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</si>
  <si>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</si>
  <si>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</si>
  <si>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</si>
  <si>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</si>
  <si>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</si>
  <si>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</si>
  <si>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</si>
  <si>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</si>
  <si>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</si>
  <si>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</si>
  <si>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</si>
  <si>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</si>
  <si>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</si>
  <si>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</si>
  <si>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</si>
  <si>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</si>
  <si>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</si>
  <si>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</si>
  <si>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</si>
  <si>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</si>
  <si>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</si>
  <si>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</si>
  <si>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</si>
  <si>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</si>
  <si>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</si>
  <si>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</si>
  <si>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</si>
  <si>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</si>
  <si>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</si>
  <si>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</si>
  <si>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</si>
  <si>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</si>
  <si>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</si>
  <si>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</si>
  <si>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</si>
  <si>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</si>
  <si>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</si>
  <si>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</si>
  <si>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</si>
  <si>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</si>
  <si>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</si>
  <si>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</si>
  <si>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</si>
  <si>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</si>
  <si>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</si>
  <si>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</si>
  <si>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</si>
  <si>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</si>
  <si>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</si>
  <si>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</si>
  <si>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</si>
  <si>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</si>
  <si>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</si>
  <si>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</si>
  <si>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</si>
  <si>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</si>
  <si>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</si>
  <si>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</si>
  <si>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</si>
  <si>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</si>
  <si>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</si>
  <si>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</si>
  <si>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</si>
  <si>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</si>
  <si>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</si>
  <si>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</si>
  <si>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</si>
  <si>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</si>
  <si>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</si>
  <si>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</si>
  <si>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</si>
  <si>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</si>
  <si>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</si>
  <si>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</si>
  <si>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</si>
  <si>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</si>
  <si>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</si>
  <si>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</si>
  <si>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</si>
  <si>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</si>
  <si>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</si>
  <si>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</si>
  <si>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</si>
  <si>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</si>
  <si>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</si>
  <si>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</si>
  <si>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</si>
  <si>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</si>
  <si>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</si>
  <si>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</si>
  <si>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</si>
  <si>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</si>
  <si>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</si>
  <si>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</si>
  <si>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</si>
  <si>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</si>
  <si>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</si>
  <si>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</si>
  <si>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</si>
  <si>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</si>
  <si>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</si>
  <si>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</si>
  <si>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</si>
  <si>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</si>
  <si>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</si>
  <si>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</si>
  <si>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</si>
  <si>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</si>
  <si>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</si>
  <si>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</si>
  <si>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</si>
  <si>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</si>
  <si>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</si>
  <si>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</si>
  <si>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</si>
  <si>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</si>
  <si>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</si>
  <si>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</si>
  <si>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</si>
  <si>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</si>
  <si>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</si>
  <si>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</si>
  <si>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</si>
  <si>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</si>
  <si>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</si>
  <si>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</si>
  <si>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</si>
  <si>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</si>
  <si>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</si>
  <si>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</si>
  <si>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</si>
  <si>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</si>
  <si>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</si>
  <si>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</si>
  <si>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</si>
  <si>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</si>
  <si>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</si>
  <si>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</si>
  <si>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</si>
  <si>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</si>
  <si>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</si>
  <si>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</si>
  <si>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</si>
  <si>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</si>
  <si>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</si>
  <si>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</si>
  <si>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</si>
  <si>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</si>
  <si>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</si>
  <si>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</si>
  <si>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</si>
  <si>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</si>
  <si>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</si>
  <si>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</si>
  <si>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</si>
  <si>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</si>
  <si>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</si>
  <si>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</si>
  <si>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</si>
  <si>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</si>
  <si>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</si>
  <si>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</si>
  <si>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</si>
  <si>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</si>
  <si>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</si>
  <si>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</si>
  <si>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</si>
  <si>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</si>
  <si>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</si>
  <si>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</si>
  <si>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</si>
  <si>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</si>
  <si>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</si>
  <si>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</si>
  <si>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</si>
  <si>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</si>
  <si>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</si>
  <si>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</si>
  <si>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</si>
  <si>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</si>
  <si>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</si>
  <si>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</si>
  <si>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</si>
  <si>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</si>
  <si>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</si>
  <si>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</si>
  <si>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</si>
  <si>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</si>
  <si>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</si>
  <si>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</si>
  <si>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</si>
  <si>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</si>
  <si>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</si>
  <si>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</si>
  <si>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</si>
  <si>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</si>
  <si>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</si>
  <si>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</si>
  <si>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</si>
  <si>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</si>
  <si>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</si>
  <si>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</si>
  <si>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</si>
  <si>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</si>
  <si>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</si>
  <si>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</si>
  <si>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</si>
  <si>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</si>
  <si>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</si>
  <si>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</si>
  <si>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</si>
  <si>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</si>
  <si>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</si>
  <si>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</si>
  <si>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</si>
  <si>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</si>
  <si>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</si>
  <si>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</si>
  <si>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</si>
  <si>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</si>
  <si>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</si>
  <si>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</si>
  <si>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</si>
  <si>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</si>
  <si>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</si>
  <si>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</si>
  <si>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</si>
  <si>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</si>
  <si>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</si>
  <si>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</si>
  <si>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</si>
  <si>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</si>
  <si>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</si>
  <si>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</si>
  <si>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</si>
  <si>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</si>
  <si>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</si>
  <si>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</si>
  <si>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</si>
  <si>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</si>
  <si>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</si>
  <si>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</si>
  <si>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</si>
  <si>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</si>
  <si>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</si>
  <si>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</si>
  <si>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</si>
  <si>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</si>
  <si>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</si>
  <si>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</si>
  <si>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</si>
  <si>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</si>
  <si>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</si>
  <si>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</si>
  <si>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</si>
  <si>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</si>
  <si>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</si>
  <si>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</si>
  <si>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</si>
  <si>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</si>
  <si>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</si>
  <si>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</si>
  <si>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</si>
  <si>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</si>
  <si>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</si>
  <si>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</si>
  <si>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</si>
  <si>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</si>
  <si>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</si>
  <si>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</si>
  <si>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</si>
  <si>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</si>
  <si>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</si>
  <si>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</si>
  <si>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</si>
  <si>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</si>
  <si>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</si>
  <si>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</si>
  <si>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</si>
  <si>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</si>
  <si>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</si>
  <si>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</si>
  <si>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</si>
  <si>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</si>
  <si>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</si>
  <si>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</si>
  <si>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</si>
  <si>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</si>
  <si>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</si>
  <si>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</si>
  <si>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</si>
  <si>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</si>
  <si>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</si>
  <si>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</si>
  <si>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</si>
  <si>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</si>
  <si>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</si>
  <si>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</si>
  <si>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</si>
  <si>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</si>
  <si>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</si>
  <si>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</si>
  <si>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</si>
  <si>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</si>
  <si>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</si>
  <si>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</si>
  <si>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</si>
  <si>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</si>
  <si>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</si>
  <si>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</si>
  <si>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</si>
  <si>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</si>
  <si>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</si>
  <si>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</si>
  <si>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</si>
  <si>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</si>
  <si>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</si>
  <si>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</si>
  <si>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</si>
  <si>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</si>
  <si>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</si>
  <si>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</si>
  <si>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</si>
  <si>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</si>
  <si>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</si>
  <si>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</si>
  <si>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</si>
  <si>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</si>
  <si>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</si>
  <si>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</si>
  <si>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</si>
  <si>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</si>
  <si>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</si>
  <si>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</si>
  <si>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</si>
  <si>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</si>
  <si>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</si>
  <si>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</si>
  <si>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</si>
  <si>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</si>
  <si>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</si>
  <si>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</si>
  <si>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</si>
  <si>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</si>
  <si>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</si>
  <si>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</si>
  <si>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</si>
  <si>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</si>
  <si>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</si>
  <si>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</si>
  <si>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</si>
  <si>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</si>
  <si>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</si>
  <si>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</si>
  <si>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</si>
  <si>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</si>
  <si>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</si>
  <si>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</si>
  <si>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</si>
  <si>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</si>
  <si>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</si>
  <si>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</si>
  <si>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</si>
  <si>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</si>
  <si>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</si>
  <si>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</si>
  <si>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</si>
  <si>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</si>
  <si>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</si>
  <si>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</si>
  <si>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</si>
  <si>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</si>
  <si>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</si>
  <si>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</si>
  <si>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</si>
  <si>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</si>
  <si>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</si>
  <si>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</si>
  <si>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</si>
  <si>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</si>
  <si>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</si>
  <si>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</si>
  <si>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</si>
  <si>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</si>
  <si>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</si>
  <si>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</si>
  <si>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</si>
  <si>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</si>
  <si>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</si>
  <si>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</si>
  <si>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</si>
  <si>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</si>
  <si>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</si>
  <si>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</si>
  <si>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</si>
  <si>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</si>
  <si>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</si>
  <si>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</si>
  <si>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</si>
  <si>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</si>
  <si>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</si>
  <si>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</si>
  <si>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</si>
  <si>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</si>
  <si>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</si>
  <si>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</si>
  <si>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</si>
  <si>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</si>
  <si>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</si>
  <si>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</si>
  <si>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</si>
  <si>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</si>
  <si>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</si>
  <si>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</si>
  <si>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</si>
  <si>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</si>
  <si>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</si>
  <si>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</si>
  <si>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</si>
  <si>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</si>
  <si>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</si>
  <si>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</si>
  <si>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</si>
  <si>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</si>
  <si>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</si>
  <si>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</si>
  <si>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</si>
  <si>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</si>
  <si>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</si>
  <si>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</si>
  <si>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</si>
  <si>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</si>
  <si>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</si>
  <si>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</si>
  <si>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</si>
  <si>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</si>
  <si>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</si>
  <si>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</si>
  <si>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</si>
  <si>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</si>
  <si>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</si>
  <si>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</si>
  <si>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</si>
  <si>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</si>
  <si>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</si>
  <si>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</si>
  <si>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</si>
  <si>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</si>
  <si>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</si>
  <si>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</si>
  <si>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</si>
  <si>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</si>
  <si>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</si>
  <si>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</si>
  <si>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</si>
  <si>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</si>
  <si>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</si>
  <si>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</si>
  <si>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</si>
  <si>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</si>
  <si>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</si>
  <si>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</si>
  <si>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</si>
  <si>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</si>
  <si>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</si>
  <si>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</si>
  <si>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</si>
  <si>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</si>
  <si>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</si>
  <si>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</si>
  <si>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</si>
  <si>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</si>
  <si>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</si>
  <si>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</si>
  <si>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</si>
  <si>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</si>
  <si>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</si>
  <si>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</si>
  <si>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</si>
  <si>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</si>
  <si>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</si>
  <si>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</si>
  <si>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</si>
  <si>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</si>
  <si>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</si>
  <si>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</si>
  <si>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</si>
  <si>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</si>
  <si>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</si>
  <si>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</si>
  <si>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</si>
  <si>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</si>
  <si>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</si>
  <si>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</si>
  <si>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</si>
  <si>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</si>
  <si>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</si>
  <si>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</si>
  <si>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</si>
  <si>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</si>
  <si>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</si>
  <si>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</si>
  <si>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</si>
  <si>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</si>
  <si>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</si>
  <si>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</si>
  <si>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</si>
  <si>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</si>
  <si>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</si>
  <si>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</si>
  <si>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</si>
  <si>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</si>
  <si>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</si>
  <si>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</si>
  <si>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</si>
  <si>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</si>
  <si>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</si>
  <si>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</si>
  <si>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</si>
  <si>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</si>
  <si>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</si>
  <si>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</si>
  <si>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</si>
  <si>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</si>
  <si>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</si>
  <si>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</si>
  <si>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</si>
  <si>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</si>
  <si>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</si>
  <si>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</si>
  <si>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</si>
  <si>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</si>
  <si>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</si>
  <si>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</si>
  <si>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</si>
  <si>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</si>
  <si>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</si>
  <si>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</si>
  <si>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</si>
  <si>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</si>
  <si>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</si>
  <si>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</si>
  <si>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</si>
  <si>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</si>
  <si>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</si>
  <si>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</si>
  <si>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</si>
  <si>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</si>
  <si>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</si>
  <si>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</si>
  <si>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</si>
  <si>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</si>
  <si>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</si>
  <si>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</si>
  <si>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</si>
  <si>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</si>
  <si>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</si>
  <si>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</si>
  <si>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</si>
  <si>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</si>
  <si>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</si>
  <si>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</si>
  <si>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</si>
  <si>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</si>
  <si>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</si>
  <si>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</si>
  <si>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</si>
  <si>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</si>
  <si>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</si>
  <si>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</si>
  <si>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</si>
  <si>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</si>
  <si>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</si>
  <si>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</si>
  <si>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</si>
  <si>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</si>
  <si>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</si>
  <si>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</si>
  <si>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</si>
  <si>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</si>
  <si>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</si>
  <si>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</si>
  <si>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</si>
  <si>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</si>
  <si>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</si>
  <si>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</si>
  <si>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</si>
  <si>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</si>
  <si>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</si>
  <si>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</si>
  <si>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</si>
  <si>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</si>
  <si>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</si>
  <si>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</si>
  <si>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</si>
  <si>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</si>
  <si>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</si>
  <si>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</si>
  <si>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</si>
  <si>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</si>
  <si>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</si>
  <si>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</si>
  <si>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</si>
  <si>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</si>
  <si>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</si>
  <si>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</si>
  <si>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</si>
  <si>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</si>
  <si>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</si>
  <si>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</si>
  <si>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</si>
  <si>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</si>
  <si>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</si>
  <si>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</si>
  <si>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</si>
  <si>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</si>
  <si>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</si>
  <si>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</si>
  <si>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</si>
  <si>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</si>
  <si>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</si>
  <si>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</si>
  <si>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</si>
  <si>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</si>
  <si>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</si>
  <si>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</si>
  <si>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</si>
  <si>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</si>
  <si>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</si>
  <si>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</si>
  <si>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</si>
  <si>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</si>
  <si>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</si>
  <si>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</si>
  <si>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</si>
  <si>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</si>
  <si>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</si>
  <si>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</si>
  <si>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</si>
  <si>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</si>
  <si>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</si>
  <si>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</si>
  <si>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</si>
  <si>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</si>
  <si>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</si>
  <si>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</si>
  <si>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</si>
  <si>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</si>
  <si>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</si>
  <si>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</si>
  <si>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</si>
  <si>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</si>
  <si>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</si>
  <si>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</si>
  <si>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</si>
  <si>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</si>
  <si>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</si>
  <si>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</si>
  <si>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</si>
  <si>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</si>
  <si>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</si>
  <si>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</si>
  <si>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</si>
  <si>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</si>
  <si>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</si>
  <si>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</si>
  <si>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</si>
  <si>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</si>
  <si>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</si>
  <si>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</si>
  <si>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</si>
  <si>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</si>
  <si>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</si>
  <si>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</si>
  <si>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</si>
  <si>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</si>
  <si>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</si>
  <si>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</si>
  <si>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</si>
  <si>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</si>
  <si>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</si>
  <si>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</si>
  <si>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</si>
  <si>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</si>
  <si>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</si>
  <si>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</si>
  <si>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</si>
  <si>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</si>
  <si>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</si>
  <si>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</si>
  <si>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</si>
  <si>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</si>
  <si>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</si>
  <si>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</si>
  <si>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</si>
  <si>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</si>
  <si>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</si>
  <si>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</si>
  <si>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</si>
  <si>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</si>
  <si>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</si>
  <si>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</si>
  <si>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</si>
  <si>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</si>
  <si>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</si>
  <si>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</si>
  <si>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</si>
  <si>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</si>
  <si>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</si>
  <si>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</si>
  <si>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</si>
  <si>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</si>
  <si>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</si>
  <si>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</si>
  <si>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</si>
  <si>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</si>
  <si>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</si>
  <si>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</si>
  <si>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</si>
  <si>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</si>
  <si>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</si>
  <si>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</si>
  <si>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</si>
  <si>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</si>
  <si>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</si>
  <si>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</si>
  <si>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</si>
  <si>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</si>
  <si>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</si>
  <si>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</si>
  <si>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</si>
  <si>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</si>
  <si>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</si>
  <si>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</si>
  <si>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</si>
  <si>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</si>
  <si>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</si>
  <si>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</si>
  <si>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</si>
  <si>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</si>
  <si>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</si>
  <si>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</si>
  <si>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</si>
  <si>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</si>
  <si>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</si>
  <si>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</si>
  <si>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</si>
  <si>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</si>
  <si>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</si>
  <si>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</si>
  <si>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</si>
  <si>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</si>
  <si>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</si>
  <si>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</si>
  <si>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</si>
  <si>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</si>
  <si>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</si>
  <si>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</si>
  <si>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</si>
  <si>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</si>
  <si>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</si>
  <si>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</si>
  <si>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</si>
  <si>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</si>
  <si>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</si>
  <si>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</si>
  <si>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</si>
  <si>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</si>
  <si>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</si>
  <si>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</si>
  <si>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</si>
  <si>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</si>
  <si>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</si>
  <si>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</si>
  <si>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</si>
  <si>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</si>
  <si>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</si>
  <si>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</si>
  <si>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</si>
  <si>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</si>
  <si>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</si>
  <si>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</si>
  <si>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</si>
  <si>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</si>
  <si>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</si>
  <si>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</si>
  <si>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</si>
  <si>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</si>
  <si>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</si>
  <si>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</si>
  <si>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</si>
  <si>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</si>
  <si>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</si>
  <si>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</si>
  <si>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</si>
  <si>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</si>
  <si>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</si>
  <si>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</si>
  <si>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</si>
  <si>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</si>
  <si>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</si>
  <si>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</si>
  <si>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</si>
  <si>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</si>
  <si>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</si>
  <si>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</si>
  <si>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</si>
  <si>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</si>
  <si>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</si>
  <si>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</si>
  <si>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</si>
  <si>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</si>
  <si>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</si>
  <si>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</si>
  <si>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</si>
  <si>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</si>
  <si>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</si>
  <si>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</si>
  <si>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</si>
  <si>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</si>
  <si>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</si>
  <si>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</si>
  <si>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</si>
  <si>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</si>
  <si>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</si>
  <si>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</si>
  <si>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</si>
  <si>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</si>
  <si>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</si>
  <si>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</si>
  <si>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</si>
  <si>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</si>
  <si>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</si>
  <si>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</si>
  <si>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</si>
  <si>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</si>
  <si>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</si>
  <si>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</si>
  <si>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</si>
  <si>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</si>
  <si>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</si>
  <si>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</si>
  <si>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</si>
  <si>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</si>
  <si>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</si>
  <si>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</si>
  <si>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</si>
  <si>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</si>
  <si>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</si>
  <si>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</si>
  <si>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</si>
  <si>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</si>
  <si>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</si>
  <si>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</si>
  <si>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</si>
  <si>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</si>
  <si>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</si>
  <si>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</si>
  <si>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</si>
  <si>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</si>
  <si>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</si>
  <si>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</si>
  <si>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</si>
  <si>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</si>
  <si>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</si>
  <si>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</si>
  <si>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</si>
  <si>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</si>
  <si>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</si>
  <si>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</si>
  <si>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</si>
  <si>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</si>
  <si>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</si>
  <si>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</si>
  <si>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</si>
  <si>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</si>
  <si>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</si>
  <si>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</si>
  <si>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</si>
  <si>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</si>
  <si>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</si>
  <si>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</si>
  <si>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</si>
  <si>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</si>
  <si>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</si>
  <si>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</si>
  <si>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</si>
  <si>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</si>
  <si>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</si>
  <si>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</si>
  <si>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</si>
  <si>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</si>
  <si>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</si>
  <si>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</si>
  <si>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</si>
  <si>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</si>
  <si>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</si>
  <si>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</si>
  <si>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</si>
  <si>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</si>
  <si>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</si>
  <si>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</si>
  <si>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</si>
  <si>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</si>
  <si>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</si>
  <si>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</si>
  <si>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</si>
  <si>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</si>
  <si>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</si>
  <si>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</si>
  <si>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</si>
  <si>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</si>
  <si>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</si>
  <si>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</si>
  <si>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</si>
  <si>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</si>
  <si>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</si>
  <si>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</si>
  <si>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</si>
  <si>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</si>
  <si>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</si>
  <si>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</si>
  <si>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</si>
  <si>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</si>
  <si>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</si>
  <si>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</si>
  <si>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</si>
  <si>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</si>
  <si>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</si>
  <si>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</si>
  <si>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</si>
  <si>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</si>
  <si>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</si>
  <si>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</si>
  <si>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</si>
  <si>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</si>
  <si>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</si>
  <si>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</si>
  <si>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</si>
  <si>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</si>
  <si>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</si>
  <si>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</si>
  <si>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</si>
  <si>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</si>
  <si>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</si>
  <si>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</si>
  <si>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</si>
  <si>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</si>
  <si>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</si>
  <si>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</si>
  <si>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</si>
  <si>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</si>
  <si>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</si>
  <si>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</si>
  <si>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</si>
  <si>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</si>
  <si>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</si>
  <si>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</si>
  <si>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</si>
  <si>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</si>
  <si>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</si>
  <si>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</si>
  <si>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</si>
  <si>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</si>
  <si>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</si>
  <si>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</si>
  <si>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</si>
  <si>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</si>
  <si>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</si>
  <si>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</si>
  <si>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</si>
  <si>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</si>
  <si>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</si>
  <si>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</si>
  <si>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</si>
  <si>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</si>
  <si>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</si>
  <si>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</si>
  <si>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</si>
  <si>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</si>
  <si>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</si>
  <si>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</si>
  <si>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</si>
  <si>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</si>
  <si>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</si>
  <si>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</si>
  <si>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</si>
  <si>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</si>
  <si>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</si>
  <si>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</si>
  <si>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</si>
  <si>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</si>
  <si>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</si>
  <si>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</si>
  <si>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</si>
  <si>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</si>
  <si>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</si>
  <si>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</si>
  <si>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</si>
  <si>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</si>
  <si>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</si>
  <si>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</si>
  <si>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</si>
  <si>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</si>
  <si>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</si>
  <si>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</si>
  <si>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</si>
  <si>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</si>
  <si>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</si>
  <si>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</si>
  <si>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</si>
  <si>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</si>
  <si>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</si>
  <si>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</si>
  <si>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</si>
  <si>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</si>
  <si>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</si>
  <si>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</si>
  <si>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</si>
  <si>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</si>
  <si>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</si>
  <si>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</si>
  <si>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</si>
  <si>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</si>
  <si>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</si>
  <si>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</si>
  <si>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</si>
  <si>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</si>
  <si>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</si>
  <si>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</si>
  <si>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</si>
  <si>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</si>
  <si>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</si>
  <si>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</si>
  <si>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</si>
  <si>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</si>
  <si>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</si>
  <si>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</si>
  <si>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</si>
  <si>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</si>
  <si>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</si>
  <si>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</si>
  <si>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</si>
  <si>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</si>
  <si>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</si>
  <si>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</si>
  <si>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</si>
  <si>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</si>
  <si>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</si>
  <si>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</si>
  <si>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</si>
  <si>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</si>
  <si>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</si>
  <si>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</si>
  <si>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</si>
  <si>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</si>
  <si>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</si>
  <si>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</si>
  <si>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</si>
  <si>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</si>
  <si>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</si>
  <si>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</si>
  <si>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</si>
  <si>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</si>
  <si>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</si>
  <si>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</si>
  <si>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</si>
  <si>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</si>
  <si>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</si>
  <si>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</si>
  <si>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</si>
  <si>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</si>
  <si>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</si>
  <si>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</si>
  <si>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</si>
  <si>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</si>
  <si>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</si>
  <si>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</si>
  <si>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</si>
  <si>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</si>
  <si>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</si>
  <si>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</si>
  <si>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</si>
  <si>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</si>
  <si>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</si>
  <si>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</si>
  <si>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</si>
  <si>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</si>
  <si>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</si>
  <si>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</si>
  <si>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</si>
  <si>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</si>
  <si>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</si>
  <si>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</si>
  <si>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</si>
  <si>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</si>
  <si>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</si>
  <si>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</si>
  <si>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</si>
  <si>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</si>
  <si>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</si>
  <si>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</si>
  <si>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</si>
  <si>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</si>
  <si>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</si>
  <si>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</si>
  <si>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</si>
  <si>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</si>
  <si>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</si>
  <si>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</si>
  <si>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</si>
  <si>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</si>
  <si>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</si>
  <si>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</si>
  <si>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</si>
  <si>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</si>
  <si>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</si>
  <si>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</si>
  <si>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</si>
  <si>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</si>
  <si>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</si>
  <si>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</si>
  <si>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</si>
  <si>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</si>
  <si>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</si>
  <si>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</si>
  <si>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</si>
  <si>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</si>
  <si>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</si>
  <si>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</si>
  <si>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</si>
  <si>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</si>
  <si>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</si>
  <si>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</si>
  <si>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</si>
  <si>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</si>
  <si>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</si>
  <si>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</si>
  <si>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</si>
  <si>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</si>
  <si>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</si>
  <si>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</si>
  <si>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</si>
  <si>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</si>
  <si>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</si>
  <si>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</si>
  <si>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</si>
  <si>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</si>
  <si>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</si>
  <si>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</si>
  <si>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</si>
  <si>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</si>
  <si>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</si>
  <si>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</si>
  <si>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</si>
  <si>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</si>
  <si>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</si>
  <si>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</si>
  <si>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</si>
  <si>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</si>
  <si>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</si>
  <si>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</si>
  <si>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</si>
  <si>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</si>
  <si>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</si>
  <si>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</si>
  <si>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</si>
  <si>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</si>
  <si>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</si>
  <si>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</si>
  <si>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</si>
  <si>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</si>
  <si>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</si>
  <si>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</si>
  <si>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</si>
  <si>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</si>
  <si>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</si>
  <si>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</si>
  <si>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</si>
  <si>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</si>
  <si>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</si>
  <si>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</si>
  <si>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</si>
  <si>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</si>
  <si>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</si>
  <si>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</si>
  <si>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</si>
  <si>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</si>
  <si>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</si>
  <si>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</si>
  <si>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</si>
  <si>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</si>
  <si>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</si>
  <si>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</si>
  <si>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</si>
  <si>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</si>
  <si>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</si>
  <si>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</si>
  <si>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</si>
  <si>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</si>
  <si>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</si>
  <si>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</si>
  <si>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</si>
  <si>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</si>
  <si>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</si>
  <si>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</si>
  <si>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</si>
  <si>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</si>
  <si>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</si>
  <si>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</si>
  <si>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</si>
  <si>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</si>
  <si>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</si>
  <si>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</si>
  <si>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</si>
  <si>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</si>
  <si>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</si>
  <si>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</si>
  <si>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</si>
  <si>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</si>
  <si>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</si>
  <si>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</si>
  <si>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</si>
  <si>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</si>
  <si>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</si>
  <si>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</si>
  <si>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</si>
  <si>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</si>
  <si>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</si>
  <si>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</si>
  <si>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</si>
  <si>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</si>
  <si>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</si>
  <si>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</si>
  <si>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</si>
  <si>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</si>
  <si>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</si>
  <si>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</si>
  <si>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</si>
  <si>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</si>
  <si>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</si>
  <si>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</si>
  <si>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</si>
  <si>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</si>
  <si>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</si>
  <si>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</si>
  <si>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</si>
  <si>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</si>
  <si>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</si>
  <si>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</si>
  <si>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</si>
  <si>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</si>
  <si>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</si>
  <si>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</si>
  <si>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</si>
  <si>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</si>
  <si>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</si>
  <si>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</si>
  <si>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</si>
  <si>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</si>
  <si>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</si>
  <si>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</si>
  <si>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</si>
  <si>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</si>
  <si>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</si>
  <si>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</si>
  <si>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</si>
  <si>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</si>
  <si>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</si>
  <si>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</si>
  <si>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</si>
  <si>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</si>
  <si>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</si>
  <si>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</si>
  <si>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</si>
  <si>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</si>
  <si>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</si>
  <si>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</si>
  <si>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</si>
  <si>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</si>
  <si>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</si>
  <si>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</si>
  <si>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</si>
  <si>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</si>
  <si>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</si>
  <si>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</si>
  <si>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</si>
  <si>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</si>
  <si>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</si>
  <si>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</si>
  <si>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</si>
  <si>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</si>
  <si>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</si>
  <si>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</si>
  <si>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</si>
  <si>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</si>
  <si>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</si>
  <si>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</si>
  <si>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</si>
  <si>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</si>
  <si>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</si>
  <si>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</si>
  <si>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</si>
  <si>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</si>
  <si>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</si>
  <si>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</si>
  <si>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</si>
  <si>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</si>
  <si>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</si>
  <si>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</si>
  <si>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</si>
  <si>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</si>
  <si>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</si>
  <si>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</si>
  <si>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</si>
  <si>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</si>
  <si>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</si>
  <si>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</si>
  <si>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</si>
  <si>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</si>
  <si>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</si>
  <si>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</si>
  <si>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</si>
  <si>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</si>
  <si>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</si>
  <si>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</si>
  <si>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</si>
  <si>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</si>
  <si>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</si>
  <si>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</si>
  <si>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</si>
  <si>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</si>
  <si>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</si>
  <si>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</si>
  <si>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</si>
  <si>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</si>
  <si>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</si>
  <si>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</si>
  <si>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</si>
  <si>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</si>
  <si>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</si>
  <si>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</si>
  <si>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</si>
  <si>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</si>
  <si>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</si>
  <si>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</si>
  <si>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</si>
  <si>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</si>
  <si>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</si>
  <si>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</si>
  <si>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</si>
  <si>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</si>
  <si>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</si>
  <si>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</si>
  <si>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</si>
  <si>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</si>
  <si>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</si>
  <si>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</si>
  <si>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</si>
  <si>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</si>
  <si>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</si>
  <si>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</si>
  <si>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</si>
  <si>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</si>
  <si>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</si>
  <si>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</si>
  <si>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</si>
  <si>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</si>
  <si>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</si>
  <si>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</si>
  <si>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</si>
  <si>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</si>
  <si>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</si>
  <si>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</si>
  <si>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</si>
  <si>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</si>
  <si>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</si>
  <si>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</si>
  <si>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</si>
  <si>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</si>
  <si>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</si>
  <si>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</si>
  <si>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</si>
  <si>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</si>
  <si>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</si>
  <si>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</si>
  <si>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</si>
  <si>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</si>
  <si>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</si>
  <si>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</si>
  <si>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</si>
  <si>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</si>
  <si>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</si>
  <si>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</si>
  <si>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</si>
  <si>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</si>
  <si>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</si>
  <si>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</si>
  <si>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</si>
  <si>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</si>
  <si>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</si>
  <si>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</si>
  <si>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</si>
  <si>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</si>
  <si>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</si>
  <si>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</si>
  <si>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</si>
  <si>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</si>
  <si>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</si>
  <si>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</si>
  <si>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</si>
  <si>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</si>
  <si>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</si>
  <si>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</si>
  <si>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</si>
  <si>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</si>
  <si>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</si>
  <si>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</si>
  <si>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</si>
  <si>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</si>
  <si>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</si>
  <si>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</si>
  <si>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</si>
  <si>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</si>
  <si>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</si>
  <si>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</si>
  <si>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</si>
  <si>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</si>
  <si>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</si>
  <si>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</si>
  <si>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</si>
  <si>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</si>
  <si>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</si>
  <si>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</si>
  <si>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</si>
  <si>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</si>
  <si>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</si>
  <si>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</si>
  <si>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</si>
  <si>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</si>
  <si>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</si>
  <si>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</si>
  <si>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</si>
  <si>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</si>
  <si>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</si>
  <si>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</si>
  <si>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</si>
  <si>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</si>
  <si>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</si>
  <si>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</si>
  <si>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</si>
  <si>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</si>
  <si>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</si>
  <si>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</si>
  <si>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</si>
  <si>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</si>
  <si>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</si>
  <si>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</si>
  <si>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</si>
  <si>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</si>
  <si>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</si>
  <si>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</si>
  <si>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</si>
  <si>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</si>
  <si>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</si>
  <si>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</si>
  <si>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</si>
  <si>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</si>
  <si>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</si>
  <si>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</si>
  <si>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</si>
  <si>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</si>
  <si>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</si>
  <si>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</si>
  <si>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</si>
  <si>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</si>
  <si>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</si>
  <si>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</si>
  <si>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</si>
  <si>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</si>
  <si>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</si>
  <si>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</si>
  <si>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</si>
  <si>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</si>
  <si>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</si>
  <si>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</si>
  <si>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</si>
  <si>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</si>
  <si>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</si>
  <si>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</si>
  <si>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</si>
  <si>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</si>
  <si>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</si>
  <si>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</si>
  <si>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</si>
  <si>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</si>
  <si>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</si>
  <si>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</si>
  <si>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</si>
  <si>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</si>
  <si>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</si>
  <si>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</si>
  <si>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</si>
  <si>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</si>
  <si>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</si>
  <si>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</si>
  <si>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</si>
  <si>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</si>
  <si>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</si>
  <si>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</si>
  <si>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</si>
  <si>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</si>
  <si>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</si>
  <si>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</si>
  <si>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</si>
  <si>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</si>
  <si>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</si>
  <si>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</si>
  <si>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</si>
  <si>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</si>
  <si>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</si>
  <si>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</si>
  <si>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</si>
  <si>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</si>
  <si>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</si>
  <si>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</si>
  <si>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</si>
  <si>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</si>
  <si>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</si>
  <si>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</si>
  <si>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</si>
  <si>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</si>
  <si>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</si>
  <si>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</si>
  <si>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</si>
  <si>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</si>
  <si>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</si>
  <si>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</si>
  <si>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</si>
  <si>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</si>
  <si>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</si>
  <si>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</si>
  <si>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</si>
  <si>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</si>
  <si>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</si>
  <si>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</si>
  <si>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</si>
  <si>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</si>
  <si>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</si>
  <si>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</si>
  <si>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</si>
  <si>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</si>
  <si>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</si>
  <si>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</si>
  <si>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</si>
  <si>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</si>
  <si>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</si>
  <si>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</si>
  <si>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</si>
  <si>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</si>
  <si>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</si>
  <si>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</si>
  <si>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</si>
  <si>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</si>
  <si>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</si>
  <si>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</si>
  <si>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</si>
  <si>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</si>
  <si>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</si>
  <si>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</si>
  <si>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</si>
  <si>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</si>
  <si>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</si>
  <si>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</si>
  <si>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</si>
  <si>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</si>
  <si>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</si>
  <si>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</si>
  <si>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</si>
  <si>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</si>
  <si>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</si>
  <si>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</si>
  <si>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</si>
  <si>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</si>
  <si>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</si>
  <si>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</si>
  <si>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</si>
  <si>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</si>
  <si>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</si>
  <si>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</si>
  <si>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</si>
  <si>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</si>
  <si>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</si>
  <si>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</si>
  <si>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</si>
  <si>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</si>
  <si>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</si>
  <si>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</si>
  <si>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</si>
  <si>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</si>
  <si>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</si>
  <si>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</si>
  <si>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</si>
  <si>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</si>
  <si>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</si>
  <si>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</si>
  <si>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</si>
  <si>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</si>
  <si>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</si>
  <si>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</si>
  <si>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</si>
  <si>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</si>
  <si>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</si>
  <si>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</si>
  <si>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</si>
  <si>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</si>
  <si>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</si>
  <si>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</si>
  <si>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</si>
  <si>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</si>
  <si>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</si>
  <si>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</si>
  <si>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</si>
  <si>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</si>
  <si>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</si>
  <si>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</si>
  <si>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</si>
  <si>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</si>
  <si>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</si>
  <si>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</si>
  <si>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</si>
  <si>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</si>
  <si>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</si>
  <si>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</si>
  <si>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</si>
  <si>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</si>
  <si>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</si>
  <si>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</si>
  <si>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</si>
  <si>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</si>
  <si>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</si>
  <si>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</si>
  <si>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</si>
  <si>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</si>
  <si>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</si>
  <si>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</si>
  <si>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</si>
  <si>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</si>
  <si>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</si>
  <si>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</si>
  <si>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</si>
  <si>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</si>
  <si>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</si>
  <si>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</si>
  <si>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</si>
  <si>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</si>
  <si>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</si>
  <si>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</si>
  <si>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</si>
  <si>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</si>
  <si>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</si>
  <si>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</si>
  <si>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</si>
  <si>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</si>
  <si>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</si>
  <si>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</si>
  <si>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</si>
  <si>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</si>
  <si>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</si>
  <si>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</si>
  <si>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</si>
  <si>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</si>
  <si>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</si>
  <si>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</si>
  <si>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</si>
  <si>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</si>
  <si>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</si>
  <si>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</si>
  <si>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</si>
  <si>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</si>
  <si>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</si>
  <si>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</si>
  <si>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</si>
  <si>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</si>
  <si>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</si>
  <si>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</si>
  <si>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</si>
  <si>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</si>
  <si>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</si>
  <si>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</si>
  <si>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</si>
  <si>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</si>
  <si>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</si>
  <si>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</si>
  <si>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</si>
  <si>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</si>
  <si>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</si>
  <si>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</si>
  <si>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</si>
  <si>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</si>
  <si>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</si>
  <si>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</si>
  <si>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</si>
  <si>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</si>
  <si>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</si>
  <si>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</si>
  <si>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</si>
  <si>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</si>
  <si>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</si>
  <si>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</si>
  <si>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</si>
  <si>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</si>
  <si>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</si>
  <si>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</si>
  <si>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</si>
  <si>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</si>
  <si>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</si>
  <si>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</si>
  <si>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</si>
  <si>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</si>
  <si>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</si>
  <si>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</si>
  <si>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</si>
  <si>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</si>
  <si>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</si>
  <si>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</si>
  <si>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</si>
  <si>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</si>
  <si>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</si>
  <si>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</si>
  <si>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</si>
  <si>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</si>
  <si>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</si>
  <si>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</si>
  <si>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</si>
  <si>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</si>
  <si>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</si>
  <si>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</si>
  <si>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</si>
  <si>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</si>
  <si>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</si>
  <si>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</si>
  <si>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</si>
  <si>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</si>
  <si>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</si>
  <si>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</si>
  <si>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</si>
  <si>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</si>
  <si>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</si>
  <si>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</si>
  <si>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</si>
  <si>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</si>
  <si>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</si>
  <si>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</si>
  <si>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</si>
  <si>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</si>
  <si>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</si>
  <si>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</si>
  <si>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</si>
  <si>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</si>
  <si>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</si>
  <si>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</si>
  <si>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</si>
  <si>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</si>
  <si>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</si>
  <si>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</si>
  <si>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</si>
  <si>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</si>
  <si>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</si>
  <si>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</si>
  <si>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</si>
  <si>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</si>
  <si>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</si>
  <si>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</si>
  <si>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</si>
  <si>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</si>
  <si>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</si>
  <si>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</si>
  <si>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</si>
  <si>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</si>
  <si>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</si>
  <si>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</si>
  <si>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</si>
  <si>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</si>
  <si>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</si>
  <si>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</si>
  <si>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</si>
  <si>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</si>
  <si>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</si>
  <si>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</si>
  <si>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</si>
  <si>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</si>
  <si>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</si>
  <si>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</si>
  <si>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</si>
  <si>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</si>
  <si>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</si>
  <si>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</si>
  <si>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</si>
  <si>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</si>
  <si>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</si>
  <si>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</si>
  <si>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</si>
  <si>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</si>
  <si>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</si>
  <si>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</si>
  <si>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</si>
  <si>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</si>
  <si>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</si>
  <si>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</si>
  <si>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</si>
  <si>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</si>
  <si>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</si>
  <si>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</si>
  <si>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</si>
  <si>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</si>
  <si>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</si>
  <si>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</si>
  <si>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</si>
  <si>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</si>
  <si>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</si>
  <si>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</si>
  <si>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</si>
  <si>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</si>
  <si>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</si>
  <si>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</si>
  <si>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</si>
  <si>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</si>
  <si>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</si>
  <si>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</si>
  <si>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</si>
  <si>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</si>
  <si>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</si>
  <si>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</si>
  <si>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</si>
  <si>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</si>
  <si>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</si>
  <si>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</si>
  <si>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</si>
  <si>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</si>
  <si>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</si>
  <si>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</si>
  <si>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</si>
  <si>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</si>
  <si>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</si>
  <si>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</si>
  <si>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</si>
  <si>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</si>
  <si>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</si>
  <si>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</si>
  <si>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</si>
  <si>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</si>
  <si>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</si>
  <si>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</si>
  <si>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</si>
  <si>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</si>
  <si>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</si>
  <si>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</si>
  <si>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</si>
  <si>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</si>
  <si>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</si>
  <si>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</si>
  <si>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</si>
  <si>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</si>
  <si>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</si>
  <si>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</si>
  <si>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</si>
  <si>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</si>
  <si>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</si>
  <si>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</si>
  <si>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</si>
  <si>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</si>
  <si>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</si>
  <si>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</si>
  <si>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</si>
  <si>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</si>
  <si>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</si>
  <si>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</si>
  <si>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</si>
  <si>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</si>
  <si>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</si>
  <si>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</si>
  <si>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</si>
  <si>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</si>
  <si>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</si>
  <si>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</si>
  <si>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</si>
  <si>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</si>
  <si>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</si>
  <si>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</si>
  <si>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</si>
  <si>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</si>
  <si>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</si>
  <si>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</si>
  <si>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</si>
  <si>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</si>
  <si>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</si>
  <si>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</si>
  <si>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</si>
  <si>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</si>
  <si>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</si>
  <si>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</si>
  <si>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</si>
  <si>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</si>
  <si>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</si>
  <si>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</si>
  <si>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</si>
  <si>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</si>
  <si>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</si>
  <si>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</si>
  <si>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</si>
  <si>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</si>
  <si>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</si>
  <si>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</si>
  <si>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</si>
  <si>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</si>
  <si>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</si>
  <si>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</si>
  <si>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</si>
  <si>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</si>
  <si>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</si>
  <si>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</si>
  <si>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</si>
  <si>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</si>
  <si>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</si>
  <si>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</si>
  <si>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</si>
  <si>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</si>
  <si>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</si>
  <si>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</si>
  <si>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</si>
  <si>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</si>
  <si>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</si>
  <si>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</si>
  <si>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</si>
  <si>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</si>
  <si>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</si>
  <si>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</si>
  <si>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</si>
  <si>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</si>
  <si>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</si>
  <si>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</si>
  <si>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</si>
  <si>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</si>
  <si>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</si>
  <si>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</si>
  <si>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</si>
  <si>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</si>
  <si>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</si>
  <si>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</si>
  <si>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</si>
  <si>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</si>
  <si>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</si>
  <si>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</si>
  <si>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</si>
  <si>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</si>
  <si>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</si>
  <si>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</si>
  <si>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PCM-20251123-00001033</t>
  </si>
  <si>
    <t>SCECO NA at whole area and team facing parking issue</t>
  </si>
  <si>
    <t>PCM-20251123-00001114</t>
  </si>
  <si>
    <t xml:space="preserve">scattered sites HAJ0077 &amp; HAJ0232 &amp; HAJ0109 / EM team moved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</si>
</sst>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7" totalsRowShown="0" headerRowDxfId="30" dataDxfId="29" headerRowBorderDxfId="27" tableBorderDxfId="28">
  <autoFilter ref="A1:L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321.64880393518251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2.30284722201759E-2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45984.597229861109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45984.597229861109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45984.597229861109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45984.597229861109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45984.597229861109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45984.597229861109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45984.597229861109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45984.597229861109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45984.597229861109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45984.597229861109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45984.597229861109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45984.597229861109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45984.597229861109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45984.597229861109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45984.597229861109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45984.597229861109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45984.597229861109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45984.597229861109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45984.597229861109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45984.597229861109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45984.597229861109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45984.597229861109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45984.597229861109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45984.597229861109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45984.597229861109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45984.597229861109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45984.597229861109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45984.597229861109</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45984.597229861109</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159.59739189814718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0.20981087962718448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45984.597229861109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45984.597229861109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45984.597229861109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45984.597229861109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45984.597229861109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45984.597229861109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45984.597229861109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45984.597229861109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45984.597229861109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45984.597229861109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45984.597229861109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45984.597229861109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45984.597229861109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45984.597229861109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45984.597229861109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45984.597229861109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45984.597229861109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45984.597229861109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45984.597229861109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45984.597229861109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45984.597229861109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45984.597229861109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45984.597229861109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45984.597229861109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45984.597229861109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45984.597229861109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45984.597229861109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45984.597229861109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45984.597229861109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45984.597229861109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45984.597229861109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45984.597229861109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45984.597229861109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45984.597229861109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45984.597229861109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45984.597229861109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45984.597229861109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45984.597229861109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45984.597229861109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45984.597229861109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45984.597229861109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45984.597229861109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45984.597229861109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45984.597229861109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45984.597229861109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45984.597229861109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45984.597229861109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45984.597229861109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45984.597229861109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45984.597229861109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45984.597229861109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45984.597229861109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45984.597229861109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45984.597229861109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45984.597229861109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45984.597229861109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45984.597229861109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45984.597229861109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45984.597229861109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45984.597229861109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45984.597229861109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45984.597229861109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45984.597229861109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45984.597229861109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45984.597229861109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45984.597229861109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45984.597229861109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45984.597229861109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45984.597229861109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45984.597229861109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45984.597229861109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45984.597229861109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45984.597229861109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45984.597229861109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45984.597229861109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45984.597229861109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45984.597229861109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45984.597229861109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45984.597229861109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45984.597229861109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45984.597229861109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45984.597229861109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45984.597229861109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45984.597229861109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45984.597229861109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45984.597229861109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45984.597229861109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45984.597229861109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45984.597229861109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45984.597229861109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45984.597229861109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45984.597229861109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45984.597229861109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45984.597229861109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45984.597229861109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45984.597229861109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45984.597229861109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45984.597229861109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45984.597229861109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45984.597229861109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45984.597229861109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45984.597229861109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45984.597229861109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45984.597229861109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45984.597229861109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45984.597229861109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45984.597229861109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45984.597229861109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45984.597229861109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45984.597229861109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45984.597229861109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45984.597229861109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45984.597229861109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45984.597229861109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45984.597229861109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45984.597229861109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45984.597229861109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45984.597229861109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45984.597229861109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45984.597229861109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45984.597229861109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45984.597229861109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45984.597229861109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45984.597229861109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45984.597229861109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45984.597229861109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45984.597229861109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45984.597229861109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45984.597229861109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45984.597229861109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45984.597229861109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45984.597229861109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45984.597229861109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45984.597229861109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45984.597229861109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45984.597229861109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45984.597229861109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45984.597229861109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45984.597229861109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45984.597229861109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45984.597229861109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45984.597229861109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45984.597229861109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45984.597229861109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45984.597229861109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45984.597229861109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45984.597229861109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45984.597229861109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45984.597229861109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45984.597229861109</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45984.597229861109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45984.597229861109</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45984.597229861109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45984.597229861109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45984.597229861109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45984.597229861109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45984.597229861109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45984.597229861109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45984.597229861109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45984.597229861109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45984.597229861109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45984.597229861109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45984.597229861109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45984.597229861109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45984.597229861109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45984.597229861109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45984.597229861109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45984.597229861109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45984.597229861109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45984.597229861109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45984.597229861109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45984.597229861109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45984.597229861109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45984.597229861109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45984.597229861109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45984.597229861109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45984.597229861109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45984.597229861109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45984.597229861109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45984.597229861109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45984.597229861109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45984.597229861109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45984.597229861109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45984.597229861109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45984.597229861109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45984.597229861109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45984.597229861109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45984.597229861109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45984.597229861109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45984.597229861109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45984.597229861109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45984.597229861109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45984.597229861109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45984.597229861109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45984.597229861109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45984.597229861109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45984.597229861109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45984.597229861109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45984.597229861109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45984.597229861109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45984.597229861109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45984.597229861109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45984.597229861109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45984.597229861109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45984.597229861109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45984.597229861109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45984.597229861109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45984.597229861109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45984.597229861109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45984.597229861109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45984.597229861109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45984.597229861109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45984.597229861109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45984.597229861109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45984.597229861109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45984.597229861109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45984.597229861109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45984.597229861109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45984.597229861109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45984.597229861109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45984.597229861109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45984.597229861109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45984.597229861109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45984.597229861109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45984.597229861109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45984.597229861109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45984.597229861109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45984.597229861109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45984.597229861109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45984.597229861109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45984.597229861109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45984.597229861109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45984.597229861109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45984.597229861109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45984.597229861109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45984.597229861109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45984.597229861109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45984.597229861109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45984.597229861109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45984.597229861109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45984.597229861109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45984.597229861109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45984.597229861109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45984.597229861109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45984.597229861109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45984.597229861109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45984.597229861109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45984.597229861109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45984.597229861109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45984.597229861109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45984.597229861109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45984.597229861109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45984.597229861109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45984.597229861109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45984.597229861109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45984.597229861109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45984.597229861109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45984.597229861109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45984.597229861109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45984.597229861109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45984.597229861109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45984.597229861109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45984.597229861109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45984.597229861109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45984.597229861109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45984.597229861109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45984.597229861109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45984.597229861109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45984.597229861109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45984.597229861109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45984.597229861109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45984.597229861109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45984.597229861109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45984.597229861109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45984.597229861109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45984.597229861109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45984.597229861109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45984.597229861109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45984.597229861109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45984.597229861109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45984.597229861109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45984.597229861109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45984.597229861109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45984.597229861109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45984.597229861109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45984.597229861109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45984.597229861109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45984.597229861109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45984.597229861109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45984.597229861109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45984.597229861109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45984.597229861109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45984.597229861109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45984.597229861109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45984.597229861109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45984.597229861109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45984.597229861109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45984.597229861109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45984.597229861109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45984.597229861109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45984.597229861109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45984.597229861109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45984.597229861109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45984.597229861109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45984.597229861109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45984.597229861109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45984.597229861109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45984.597229861109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45984.597229861109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45984.597229861109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45984.597229861109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45984.597229861109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45984.597229861109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45984.597229861109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45984.597229861109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45984.597229861109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45984.597229861109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45984.597229861109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45984.597229861109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45984.597229861109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45984.597229861109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45984.597229861109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45984.597229861109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45984.597229861109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45984.597229861109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45984.597229861109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45984.597229861109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45984.597229861109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45984.597229861109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45984.597229861109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45984.597229861109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45984.597229861109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45984.597229861109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45984.597229861109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45984.597229861109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45984.597229861109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45984.597229861109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45984.597229861109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45984.597229861109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45984.597229861109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45984.597229861109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45984.597229861109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45984.597229861109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45984.597229861109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45984.597229861109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45984.597229861109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45984.597229861109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45984.597229861109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45984.597229861109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45984.597229861109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45984.597229861109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45984.597229861109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45984.597229861109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45984.597229861109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45984.597229861109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45984.597229861109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45984.597229861109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45984.597229861109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45984.597229861109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45984.597229861109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45984.597229861109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45984.597229861109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45984.597229861109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45984.597229861109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45984.597229861109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45984.597229861109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45984.597229861109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45984.597229861109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45984.597229861109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45984.597229861109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45984.597229861109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45984.597229861109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45984.597229861109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45984.597229861109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45984.597229861109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45984.597229861109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45984.597229861109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45984.597229861109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45984.597229861109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45984.597229861109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45984.597229861109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45984.597229861109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45984.597229861109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45984.597229861109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45984.597229861109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45984.597229861109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45984.597229861109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45984.597229861109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45984.597229861109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45984.597229861109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45984.597229861109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45984.597229861109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45984.597229861109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45984.597229861109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45984.597229861109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45984.597229861109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45984.597229861109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45984.597229861109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45984.597229861109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45984.597229861109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45984.597229861109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45984.597229861109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45984.597229861109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45984.597229861109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45984.597229861109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45984.597229861109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45984.597229861109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45984.597229861109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45984.597229861109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45984.597229861109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45984.597229861109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45984.597229861109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45984.597229861109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45984.597229861109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45984.597229861109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45984.597229861109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45984.597229861109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45984.597229861109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45984.597229861109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45984.597229861109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45984.597229861109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45984.597229861109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45984.597229861109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45984.597229861109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45984.597229861109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45984.597229861109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45984.597229861109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45984.597229861109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45984.597229861109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45984.597229861109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45984.597229861109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45984.597229861109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45984.597229861109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45984.597229861109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45984.597229861109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45984.597229861109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45984.597229861109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45984.597229861109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45984.597229861109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45984.597229861109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45984.597229861109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45984.597229861109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45984.597229861109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45984.597229861109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45984.597229861109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45984.597229861109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45984.597229861109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45984.597229861109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45984.597229861109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45984.597229861109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45984.597229861109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45984.597229861109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45984.597229861109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45984.597229861109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45984.597229861109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45984.597229861109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45984.597229861109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45984.597229861109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45984.597229861109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45984.597229861109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45984.597229861109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45984.597229861109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45984.597229861109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45984.597229861109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45984.597229861109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45984.597229861109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45984.597229861109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45984.597229861109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45984.597229861109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45984.597229861109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45984.597229861109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45984.597229861109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45984.597229861109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45984.597229861109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45984.597229861109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45984.597229861109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45984.597229861109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45984.597229861109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45984.597229861109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45984.597229861109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45984.597229861109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45984.597229861109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45984.597229861109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45984.597229861109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45984.597229861109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45984.597229861109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45984.597229861109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45984.597229861109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45984.597229861109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45984.597229861109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45984.597229861109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45984.597229861109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45984.597229861109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45984.597229861109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45984.597229861109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45984.597229861109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45984.597229861109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45984.597229861109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45984.597229861109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45984.597229861109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45984.597229861109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45984.597229861109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45984.597229861109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45984.597229861109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45984.597229861109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45984.597229861109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45984.597229861109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45984.597229861109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45984.597229861109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45984.597229861109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45984.597229861109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45984.597229861109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45984.597229861109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45984.597229861109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45984.597229861109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45984.597229861109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45984.597229861109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45984.597229861109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45984.597229861109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45984.597229861109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45984.597229861109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45984.597229861109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45984.597229861109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45984.597229861109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45984.597229861109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45984.597229861109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45984.597229861109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45984.597229861109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45984.597229861109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45984.597229861109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45984.597229861109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45984.597229861109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45984.597229861109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45984.597229861109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45984.597229861109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45984.597229861109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45984.597229861109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45984.597229861109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45984.597229861109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45984.597229861109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45984.597229861109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45984.597229861109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45984.597229861109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45984.597229861109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45984.597229861109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45984.597229861109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45984.597229861109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45984.597229861109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45984.597229861109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45984.597229861109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45984.597229861109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45984.597229861109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45984.597229861109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45984.597229861109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45984.597229861109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45984.597229861109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45984.597229861109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45984.597229861109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45984.597229861109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45984.597229861109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45984.597229861109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45984.597229861109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45984.597229861109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45984.597229861109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45984.597229861109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45984.597229861109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45984.597229861109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45984.597229861109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45984.597229861109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45984.597229861109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45984.597229861109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45984.597229861109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45984.597229861109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45984.597229861109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45984.597229861109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45984.597229861109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45984.597229861109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45984.597229861109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45984.597229861109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45984.597229861109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45984.597229861109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45984.597229861109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45984.597229861109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45984.597229861109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45984.597229861109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45984.597229861109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45984.597229861109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45984.597229861109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45984.597229861109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45984.597229861109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45984.597229861109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45984.597229861109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45984.597229861109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45984.597229861109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45984.597229861109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45984.597229861109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45984.597229861109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45984.597229861109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45984.597229861109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45984.597229861109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45984.597229861109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45984.597229861109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45984.597229861109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45984.597229861109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45984.597229861109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45984.597229861109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45984.597229861109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45984.597229861109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45984.597229861109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45984.597229861109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45984.597229861109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45984.597229861109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45984.597229861109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45984.597229861109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45984.597229861109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45984.597229861109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45984.597229861109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45984.597229861109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45984.597229861109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45984.597229861109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45984.597229861109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45984.597229861109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45984.597229861109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45984.597229861109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45984.597229861109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45984.597229861109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45984.597229861109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45984.597229861109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45984.597229861109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45984.597229861109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45984.597229861109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45984.597229861109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45984.597229861109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45984.597229861109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45984.597229861109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45984.597229861109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45984.597229861109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45984.597229861109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45984.597229861109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45984.597229861109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45984.597229861109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45984.597229861109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45984.597229861109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45984.597229861109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45984.597229861109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45984.597229861109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45984.597229861109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45984.597229861109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45984.597229861109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45984.597229861109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45984.597229861109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45984.597229861109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45984.597229861109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45984.597229861109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45984.597229861109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45984.597229861109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45984.597229861109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45984.597229861109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45984.597229861109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45984.597229861109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45984.597229861109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45984.597229861109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45984.597229861109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45984.597229861109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45984.597229861109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45984.597229861109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45984.597229861109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45984.597229861109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45984.597229861109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45984.597229861109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45984.597229861109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45984.597229861109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45984.597229861109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45984.597229861109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45984.597229861109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45984.597229861109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45984.597229861109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45984.597229861109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45984.597229861109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45984.597229861109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45984.597229861109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45984.597229861109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45984.597229861109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45984.597229861109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45984.597229861109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45984.597229861109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45984.597229861109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45984.597229861109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45984.597229861109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45984.597229861109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45984.597229861109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45984.597229861109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45984.597229861109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45984.597229861109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45984.597229861109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45984.597229861109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45984.597229861109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45984.597229861109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45984.597229861109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45984.597229861109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45984.597229861109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45984.597229861109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45984.597229861109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45984.597229861109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45984.597229861109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45984.597229861109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45984.597229861109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45984.597229861109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45984.597229861109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45984.597229861109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45984.597229861109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45984.597229861109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45984.597229861109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45984.597229861109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45984.597229861109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45984.597229861109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45984.597229861109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45984.597229861109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45984.597229861109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45984.597229861109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45984.597229861109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45984.597229861109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45984.597229861109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45984.597229861109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45984.597229861109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45984.597229861109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45984.597229861109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45984.597229861109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45984.597229861109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45984.597229861109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45984.597229861109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45984.597229861109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45984.597229861109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45984.597229861109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45984.597229861109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45984.597229861109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45984.597229861109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45984.597229861109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45984.597229861109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45984.597229861109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45984.597229861109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45984.597229861109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45984.597229861109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45984.597229861109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45984.597229861109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45984.597229861109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45984.597229861109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45984.597229861109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45984.597229861109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45984.597229861109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45984.597229861109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45984.597229861109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45984.597229861109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45984.597229861109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45984.597229861109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45984.597229861109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45984.597229861109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45984.597229861109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45984.597229861109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45984.597229861109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45984.597229861109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45984.597229861109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45984.597229861109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45984.597229861109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45984.597229861109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45984.597229861109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45984.597229861109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45984.597229861109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45984.597229861109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45984.597229861109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45984.597229861109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45984.597229861109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45984.597229861109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45984.597229861109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45984.597229861109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45984.597229861109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45984.597229861109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45984.597229861109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45984.597229861109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45984.597229861109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45984.597229861109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45984.597229861109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45984.597229861109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45984.597229861109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45984.597229861109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45984.597229861109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45984.597229861109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45984.597229861109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45984.597229861109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45984.597229861109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45984.597229861109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45984.597229861109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45984.597229861109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45984.597229861109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45984.597229861109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45984.597229861109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45984.597229861109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45984.597229861109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45984.597229861109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45984.597229861109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45984.597229861109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45984.597229861109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45984.597229861109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45984.597229861109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45984.597229861109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45984.597229861109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45984.597229861109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45984.597229861109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45984.597229861109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45984.597229861109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45984.597229861109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45984.597229861109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45984.597229861109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45984.597229861109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45984.597229861109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45984.597229861109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45984.597229861109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45984.597229861109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45984.597229861109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45984.597229861109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45984.597229861109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45984.597229861109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45984.597229861109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45984.597229861109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45984.597229861109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45984.597229861109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45984.597229861109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45984.597229861109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45984.597229861109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45984.597229861109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45984.597229861109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45984.597229861109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45984.597229861109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45984.597229861109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45984.597229861109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45984.597229861109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45984.597229861109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45984.597229861109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45984.597229861109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45984.597229861109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45984.597229861109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45984.597229861109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45984.597229861109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45984.597229861109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45984.597229861109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45984.597229861109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45984.597229861109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45984.597229861109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45984.597229861109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45984.597229861109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45984.597229861109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45984.597229861109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45984.597229861109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45984.597229861109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45984.597229861109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45984.597229861109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45984.597229861109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45984.597229861109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45984.597229861109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45984.597229861109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45984.597229861109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45984.597229861109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45984.597229861109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45984.597229861109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45984.597229861109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45984.597229861109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45984.597229861109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45984.597229861109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45984.597229861109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45984.597229861109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45984.597229861109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45984.597229861109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45984.597229861109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45984.597229861109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45984.597229861109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45984.597229861109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45984.597229861109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45984.597229861109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45984.597229861109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45984.597229861109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45984.597229861109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45984.597229861109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45984.597229861109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45984.597229861109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45984.597229861109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45984.597229861109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45984.597229861109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45984.597229861109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45984.597229861109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45984.597229861109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45984.597229861109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45984.597229861109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45984.597229861109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45984.597229861109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45984.597229861109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45984.597229861109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45984.597229861109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45984.597229861109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45984.597229861109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45984.597229861109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45984.597229861109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45984.597229861109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45984.597229861109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45984.597229861109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45984.597229861109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45984.597229861109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45984.597229861109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45984.597229861109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45984.597229861109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45984.597229861109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45984.597229861109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45984.597229861109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45984.597229861109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45984.597229861109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45984.597229861109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45984.597229861109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45984.597229861109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45984.597229861109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45984.597229861109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45984.597229861109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45984.597229861109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45984.597229861109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45984.597229861109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45984.597229861109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45984.597229861109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45984.597229861109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45984.597229861109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45984.597229861109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45984.597229861109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45984.597229861109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45984.597229861109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45984.597229861109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45984.597229861109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45984.597229861109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45984.597229861109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45984.597229861109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45984.597229861109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45984.597229861109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45984.597229861109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45984.597229861109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45984.597229861109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45984.597229861109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45984.597229861109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45984.597229861109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45984.597229861109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45984.597229861109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45984.597229861109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45984.597229861109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45984.597229861109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45984.597229861109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45984.597229861109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45984.597229861109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45984.597229861109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45984.597229861109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45984.597229861109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45984.597229861109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45984.597229861109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45984.597229861109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45984.597229861109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45984.597229861109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45984.597229861109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45984.597229861109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45984.597229861109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45984.597229861109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45984.597229861109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45984.597229861109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45984.597229861109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45984.597229861109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45984.597229861109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45984.597229861109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45984.597229861109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45984.597229861109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45984.597229861109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45984.597229861109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45984.597229861109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45984.597229861109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45984.597229861109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45984.597229861109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45984.597229861109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45984.597229861109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45984.597229861109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45984.597229861109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45984.597229861109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45984.597229861109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45984.597229861109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45984.597229861109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45984.597229861109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45984.597229861109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45984.597229861109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45984.597229861109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45984.597229861109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45984.597229861109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45984.597229861109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45984.597229861109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45984.597229861109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45984.597229861109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45984.597229861109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45984.597229861109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45984.597229861109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45984.597229861109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45984.597229861109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45984.597229861109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45984.597229861109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45984.597229861109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45984.597229861109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45984.597229861109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45984.597229861109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45984.597229861109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45984.597229861109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45984.597229861109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45984.597229861109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45984.597229861109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45984.597229861109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45984.597229861109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45984.597229861109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45984.597229861109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45984.597229861109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45984.597229861109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45984.597229861109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45984.597229861109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45984.597229861109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45984.597229861109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45984.597229861109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45984.597229861109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45984.597229861109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45984.597229861109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45984.597229861109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45984.597229861109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45984.597229861109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45984.597229861109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45984.597229861109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45984.597229861109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45984.597229861109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45984.597229861109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45984.597229861109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45984.597229861109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45984.597229861109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45984.597229861109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45984.597229861109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45984.597229861109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45984.597229861109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45984.597229861109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45984.597229861109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45984.597229861109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45984.597229861109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45984.597229861109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45984.597229861109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45984.597229861109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45984.597229861109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45984.597229861109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45984.597229861109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45984.597229861109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45984.597229861109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45984.597229861109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45984.597229861109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45984.597229861109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45984.597229861109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45984.597229861109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45984.597229861109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45984.597229861109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45984.597229861109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45984.597229861109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45984.597229861109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45984.597229861109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45984.597229861109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45984.597229861109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45984.597229861109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45984.597229861109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45984.597229861109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45984.597229861109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45984.597229861109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45984.597229861109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45984.597229861109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45984.597229861109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45984.597229861109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45984.597229861109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45984.597229861109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45984.597229861109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45984.597229861109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45984.597229861109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45984.597229861109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45984.597229861109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45984.597229861109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45984.597229861109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45984.597229861109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45984.597229861109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45984.597229861109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45984.597229861109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45984.597229861109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45984.597229861109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45984.597229861109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45984.597229861109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45984.597229861109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45984.597229861109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45984.597229861109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45984.597229861109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45984.597229861109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45984.597229861109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45984.597229861109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45984.597229861109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45984.597229861109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45984.597229861109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45984.597229861109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45984.597229861109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45984.597229861109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45984.597229861109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45984.597229861109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45984.597229861109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45984.597229861109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45984.597229861109</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281.11651226851245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0.10411643518455094</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0" ca="1" si="0">IFERROR(NOW()-F4,"")</f>
        <v>45984.597229861109</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3.8526157404703554E-2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3.4996064809092786E-2</v>
      </c>
      <c r="H6" s="95">
        <v>45984.546261574076</v>
      </c>
      <c r="I6" s="113" t="str">
        <f>IFERROR(VLOOKUP(D6,DB!A:F,6,0),"")</f>
        <v>SCECO</v>
      </c>
      <c r="J6" s="113" t="str">
        <f>IFERROR(VLOOKUP(D6,DB!A:G,7,0),"")</f>
        <v>Dead</v>
      </c>
      <c r="K6" s="97" t="s">
        <v>39118</v>
      </c>
      <c r="L6" s="91" t="str">
        <f>IFERROR(VLOOKUP(D6,DB!A:I,9,0),"")</f>
        <v>Latis</v>
      </c>
    </row>
    <row r="7" spans="1:16" ht="31.5" customHeight="1">
      <c r="A7" s="113" t="s">
        <v>39119</v>
      </c>
      <c r="B7" s="113" t="str">
        <f>IFERROR(VLOOKUP(D7,DB!A:K,11,0),"")</f>
        <v>R4</v>
      </c>
      <c r="C7" s="93">
        <v>1</v>
      </c>
      <c r="D7" s="91" t="s">
        <v>37193</v>
      </c>
      <c r="E7" s="94" t="s">
        <v>39021</v>
      </c>
      <c r="F7" s="95"/>
      <c r="G7" s="96">
        <f t="shared" ca="1" si="0"/>
        <v>45984.597229861109</v>
      </c>
      <c r="H7" s="95">
        <v>45984.505115740743</v>
      </c>
      <c r="I7" s="113" t="str">
        <f>IFERROR(VLOOKUP(D7,DB!A:F,6,0),"")</f>
        <v>SCECO</v>
      </c>
      <c r="J7" s="113" t="str">
        <f>IFERROR(VLOOKUP(D7,DB!A:G,7,0),"")</f>
        <v>Vandalized</v>
      </c>
      <c r="K7" s="97" t="s">
        <v>39120</v>
      </c>
      <c r="L7" s="91" t="str">
        <f>IFERROR(VLOOKUP(D7,DB!A:I,9,0),"")</f>
        <v>Latis</v>
      </c>
    </row>
    <row r="8" spans="1:16" ht="15" customHeight="1">
      <c r="A8" s="113" t="s">
        <v>39113</v>
      </c>
      <c r="B8" s="113" t="str">
        <f>IFERROR(VLOOKUP(D8,DB!A:K,11,0),"")</f>
        <v>R4</v>
      </c>
      <c r="C8" s="93">
        <v>1</v>
      </c>
      <c r="D8" s="91" t="s">
        <v>16463</v>
      </c>
      <c r="E8" s="94"/>
      <c r="F8" s="95"/>
      <c r="G8" s="96">
        <f t="shared" ca="1" si="0"/>
        <v>45984.597229861109</v>
      </c>
      <c r="H8" s="95">
        <v>45984.573553240742</v>
      </c>
      <c r="I8" s="113" t="str">
        <f>IFERROR(VLOOKUP(D8,DB!A:F,6,0),"")</f>
        <v>SCECO</v>
      </c>
      <c r="J8" s="113" t="str">
        <f>IFERROR(VLOOKUP(D8,DB!A:G,7,0),"")</f>
        <v>Dead</v>
      </c>
      <c r="K8" s="97" t="s">
        <v>39121</v>
      </c>
      <c r="L8" s="91" t="str">
        <f>IFERROR(VLOOKUP(D8,DB!A:I,9,0),"")</f>
        <v>Latis</v>
      </c>
    </row>
    <row r="9" spans="1:16" ht="15" customHeight="1">
      <c r="A9" s="113"/>
      <c r="B9" s="113" t="str">
        <f>IFERROR(VLOOKUP(D9,DB!A:K,11,0),"")</f>
        <v/>
      </c>
      <c r="C9" s="93"/>
      <c r="D9" s="91"/>
      <c r="E9" s="94"/>
      <c r="F9" s="95"/>
      <c r="G9" s="96">
        <f t="shared" ca="1" si="0"/>
        <v>45984.597229861109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45984.597229861109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45984.597229861109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45984.597229861109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45984.597229861109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45984.597229861109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45984.597229861109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45984.597229861109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45984.597229861109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45984.597229861109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45984.597229861109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45984.597229861109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45984.597229861109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45984.597229861109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45984.597229861109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45984.597229861109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45984.597229861109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45984.597229861109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45984.597229861109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45984.597229861109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45984.597229861109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45984.597229861109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45984.597229861109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45984.597229861109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45984.597229861109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45984.597229861109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45984.597229861109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45984.597229861109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45984.597229861109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45984.597229861109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45984.597229861109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45984.597229861109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45984.597229861109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45984.597229861109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45984.597229861109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45984.597229861109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45984.597229861109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45984.597229861109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45984.597229861109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45984.597229861109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45984.597229861109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45984.597229861109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45984.597229861109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45984.597229861109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45984.597229861109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45984.597229861109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45984.597229861109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45984.597229861109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45984.597229861109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45984.597229861109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45984.597229861109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45984.597229861109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45984.597229861109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45984.597229861109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45984.597229861109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45984.597229861109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45984.597229861109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45984.597229861109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45984.597229861109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45984.597229861109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45984.597229861109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45984.597229861109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45984.597229861109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45984.597229861109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45984.597229861109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45984.597229861109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45984.597229861109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45984.597229861109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45984.597229861109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45984.597229861109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45984.597229861109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45984.597229861109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45984.597229861109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45984.597229861109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45984.597229861109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45984.597229861109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45984.597229861109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45984.597229861109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45984.597229861109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45984.597229861109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45984.597229861109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45984.597229861109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45984.597229861109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45984.597229861109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45984.597229861109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45984.597229861109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45984.597229861109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45984.597229861109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45984.597229861109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45984.597229861109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45984.597229861109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45984.597229861109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45984.597229861109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45984.597229861109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45984.597229861109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45984.597229861109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45984.597229861109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45984.597229861109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45984.597229861109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45984.597229861109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45984.597229861109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45984.597229861109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45984.597229861109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45984.597229861109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45984.597229861109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45984.597229861109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45984.597229861109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45984.597229861109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45984.597229861109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45984.597229861109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45984.597229861109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45984.597229861109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45984.597229861109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45984.597229861109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45984.597229861109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45984.597229861109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45984.597229861109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45984.597229861109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45984.597229861109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45984.597229861109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45984.597229861109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45984.597229861109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45984.597229861109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45984.597229861109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45984.597229861109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45984.597229861109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45984.597229861109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45984.597229861109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45984.597229861109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45984.597229861109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45984.597229861109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45984.597229861109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45984.597229861109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45984.597229861109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45984.597229861109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45984.597229861109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45984.597229861109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45984.597229861109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45984.597229861109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45984.597229861109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45984.597229861109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45984.597229861109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45984.597229861109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45984.597229861109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45984.597229861109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45984.597229861109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45984.597229861109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45984.597229861109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45984.597229861109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45984.597229861109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45984.597229861109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45984.597229861109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45984.597229861109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45984.597229861109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45984.597229861109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45984.597229861109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45984.597229861109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45984.597229861109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45984.597229861109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45984.597229861109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45984.597229861109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45984.597229861109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45984.597229861109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45984.597229861109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45984.597229861109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45984.597229861109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45984.597229861109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45984.597229861109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45984.597229861109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45984.597229861109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45984.597229861109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45984.597229861109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45984.597229861109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45984.597229861109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45984.597229861109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45984.597229861109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45984.597229861109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45984.597229861109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45984.597229861109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45984.597229861109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45984.597229861109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45984.597229861109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45984.597229861109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45984.597229861109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45984.597229861109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45984.597229861109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45984.597229861109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45984.597229861109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45984.597229861109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45984.597229861109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45984.597229861109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45984.597229861109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45984.597229861109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45984.597229861109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45984.597229861109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45984.597229861109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45984.597229861109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45984.597229861109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45984.597229861109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45984.597229861109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45984.597229861109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45984.597229861109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45984.597229861109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45984.597229861109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45984.597229861109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45984.597229861109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45984.597229861109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45984.597229861109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45984.597229861109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45984.597229861109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45984.597229861109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45984.597229861109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45984.597229861109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45984.597229861109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45984.597229861109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45984.597229861109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45984.597229861109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45984.597229861109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45984.597229861109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45984.597229861109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45984.597229861109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45984.597229861109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45984.597229861109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45984.597229861109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45984.597229861109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45984.597229861109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45984.597229861109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45984.597229861109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45984.597229861109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45984.597229861109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45984.597229861109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45984.597229861109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45984.597229861109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45984.597229861109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45984.597229861109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45984.597229861109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45984.597229861109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45984.597229861109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45984.597229861109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45984.597229861109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45984.597229861109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45984.597229861109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45984.597229861109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45984.597229861109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45984.597229861109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45984.597229861109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45984.597229861109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45984.597229861109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45984.597229861109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45984.597229861109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45984.597229861109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45984.597229861109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45984.597229861109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45984.597229861109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45984.597229861109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45984.597229861109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45984.597229861109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45984.597229861109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45984.597229861109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45984.597229861109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45984.597229861109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45984.597229861109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45984.597229861109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45984.597229861109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45984.597229861109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45984.597229861109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45984.597229861109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45984.597229861109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45984.597229861109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45984.597229861109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45984.597229861109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45984.597229861109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45984.597229861109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45984.597229861109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45984.597229861109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45984.597229861109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45984.597229861109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45984.597229861109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45984.597229861109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45984.597229861109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45984.597229861109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45984.597229861109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45984.597229861109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45984.597229861109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45984.597229861109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45984.597229861109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45984.597229861109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45984.597229861109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45984.597229861109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45984.597229861109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45984.597229861109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45984.597229861109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45984.597229861109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45984.597229861109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45984.597229861109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45984.597229861109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45984.597229861109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45984.597229861109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45984.597229861109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45984.597229861109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45984.597229861109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45984.597229861109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45984.597229861109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45984.597229861109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45984.597229861109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45984.597229861109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45984.597229861109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45984.597229861109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45984.597229861109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45984.597229861109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45984.597229861109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45984.597229861109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45984.597229861109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45984.597229861109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45984.597229861109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45984.597229861109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45984.597229861109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45984.597229861109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45984.597229861109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45984.597229861109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45984.597229861109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45984.597229861109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45984.597229861109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45984.597229861109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45984.597229861109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45984.597229861109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45984.597229861109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45984.597229861109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45984.597229861109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45984.597229861109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45984.597229861109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45984.597229861109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45984.597229861109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45984.597229861109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45984.597229861109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45984.597229861109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45984.597229861109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45984.597229861109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45984.597229861109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45984.597229861109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45984.597229861109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45984.597229861109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45984.597229861109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45984.597229861109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45984.597229861109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45984.597229861109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45984.597229861109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45984.597229861109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45984.597229861109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45984.597229861109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45984.597229861109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45984.597229861109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45984.597229861109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45984.597229861109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45984.597229861109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45984.597229861109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45984.597229861109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45984.597229861109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45984.597229861109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45984.597229861109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45984.597229861109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45984.597229861109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45984.597229861109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45984.597229861109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45984.597229861109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45984.597229861109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45984.597229861109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45984.597229861109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45984.597229861109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45984.597229861109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45984.597229861109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45984.597229861109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45984.597229861109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45984.597229861109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45984.597229861109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45984.597229861109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45984.597229861109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45984.597229861109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45984.597229861109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45984.597229861109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45984.597229861109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45984.597229861109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45984.597229861109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45984.597229861109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45984.597229861109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45984.597229861109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45984.597229861109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45984.597229861109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45984.597229861109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45984.597229861109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45984.597229861109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45984.597229861109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45984.597229861109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45984.597229861109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45984.597229861109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45984.597229861109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45984.597229861109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45984.597229861109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45984.597229861109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45984.597229861109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45984.597229861109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45984.597229861109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45984.597229861109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45984.597229861109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45984.597229861109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45984.597229861109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45984.597229861109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45984.597229861109</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92.765169675920333</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58.408352546292008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35.93611874999624</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3.2239312499950756</v>
      </c>
      <c r="H5" s="122">
        <v>45981.360798611109</v>
      </c>
      <c r="I5" s="109" t="str">
        <f>IFERROR(VLOOKUP(D5,DB!A:F,6,0),"")</f>
        <v>SCECO</v>
      </c>
      <c r="J5" s="109" t="str">
        <f>IFERROR(VLOOKUP(D5,DB!A:G,7,0),"")</f>
        <v>Dead</v>
      </c>
      <c r="K5" s="109" t="s">
        <v>39129</v>
      </c>
      <c r="L5" s="109" t="str">
        <f>IFERROR(VLOOKUP(D5,DB!A:I,9,0),"")</f>
        <v>Latis</v>
      </c>
    </row>
    <row r="6" spans="1:13" ht="30.75">
      <c r="A6" s="109" t="s">
        <v>39130</v>
      </c>
      <c r="B6" s="109" t="s">
        <v>5443</v>
      </c>
      <c r="C6" s="109">
        <v>1</v>
      </c>
      <c r="D6" s="109" t="s">
        <v>39131</v>
      </c>
      <c r="E6" s="109" t="s">
        <v>39021</v>
      </c>
      <c r="F6" s="122">
        <v>45984.531875000001</v>
      </c>
      <c r="G6" s="111">
        <f ca="1">IFERROR(NOW()-F6,"")</f>
        <v>6.5354861108062323E-2</v>
      </c>
      <c r="H6" s="122">
        <v>45984.501759259256</v>
      </c>
      <c r="I6" s="109" t="str">
        <f>IFERROR(VLOOKUP(D6,DB!A:F,6,0),"")</f>
        <v/>
      </c>
      <c r="J6" s="109" t="str">
        <f>IFERROR(VLOOKUP(D6,DB!A:G,7,0),"")</f>
        <v/>
      </c>
      <c r="K6" s="109" t="s">
        <v>39132</v>
      </c>
      <c r="L6" s="109" t="str">
        <f>IFERROR(VLOOKUP(D6,DB!A:I,9,0),"")</f>
        <v/>
      </c>
    </row>
    <row r="7" spans="1:13">
      <c r="A7" s="109" t="s">
        <v>39133</v>
      </c>
      <c r="B7" s="109" t="str">
        <f>IFERROR(VLOOKUP(D7,DB!A:K,11,0),"")</f>
        <v>R5</v>
      </c>
      <c r="C7" s="109">
        <v>1</v>
      </c>
      <c r="D7" s="109" t="s">
        <v>33299</v>
      </c>
      <c r="E7" s="109" t="s">
        <v>39102</v>
      </c>
      <c r="F7" s="122">
        <v>45984.533553240741</v>
      </c>
      <c r="G7" s="111">
        <f ca="1">IFERROR(NOW()-F7,"")</f>
        <v>6.3676620367914438E-2</v>
      </c>
      <c r="H7" s="122">
        <v>45984.527615740742</v>
      </c>
      <c r="I7" s="109" t="str">
        <f>IFERROR(VLOOKUP(D7,DB!A:F,6,0),"")</f>
        <v>SCECO</v>
      </c>
      <c r="J7" s="109" t="str">
        <f>IFERROR(VLOOKUP(D7,DB!A:G,7,0),"")</f>
        <v>Good</v>
      </c>
      <c r="K7" s="109" t="s">
        <v>39134</v>
      </c>
      <c r="L7" s="109" t="str">
        <f>IFERROR(VLOOKUP(D7,DB!A:I,9,0),"")</f>
        <v>Latis</v>
      </c>
    </row>
    <row r="8" spans="1:13">
      <c r="A8" s="109" t="s">
        <v>39135</v>
      </c>
      <c r="B8" s="109" t="str">
        <f>IFERROR(VLOOKUP(D8,DB!A:K,11,0),"")</f>
        <v>R5</v>
      </c>
      <c r="C8" s="109">
        <v>5</v>
      </c>
      <c r="D8" s="109" t="s">
        <v>38116</v>
      </c>
      <c r="E8" s="109" t="s">
        <v>39102</v>
      </c>
      <c r="F8" s="122">
        <v>45984.565439814818</v>
      </c>
      <c r="G8" s="111">
        <f ca="1">IFERROR(NOW()-F8,"")</f>
        <v>3.1790046290552709E-2</v>
      </c>
      <c r="H8" s="122">
        <v>45984.55636574074</v>
      </c>
      <c r="I8" s="109" t="str">
        <f>IFERROR(VLOOKUP(D8,DB!A:F,6,0),"")</f>
        <v>SCECO</v>
      </c>
      <c r="J8" s="109" t="str">
        <f>IFERROR(VLOOKUP(D8,DB!A:G,7,0),"")</f>
        <v>Haj Removal</v>
      </c>
      <c r="K8" s="109" t="s">
        <v>39136</v>
      </c>
      <c r="L8" s="109" t="str">
        <f>IFERROR(VLOOKUP(D8,DB!A:I,9,0),"")</f>
        <v>Latis</v>
      </c>
    </row>
    <row r="9" spans="1:13">
      <c r="A9" s="109"/>
      <c r="B9" s="109" t="str">
        <f>IFERROR(VLOOKUP(D9,DB!A:K,11,0),"")</f>
        <v/>
      </c>
      <c r="C9" s="109"/>
      <c r="D9" s="109"/>
      <c r="E9" s="109"/>
      <c r="F9" s="109"/>
      <c r="G9" s="111">
        <f ca="1">IFERROR(NOW()-F9,"")</f>
        <v>45984.597229861109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45984.597229861109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45984.597229861109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45984.597229861109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45984.597229861109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45984.597229861109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45984.597229861109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45984.597229861109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45984.597229861109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45984.597229861109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45984.597229861109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45984.597229861109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45984.597229861109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45984.597229861109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45984.597229861109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45984.597229861109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45984.597229861109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45984.597229861109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45984.597229861109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45984.597229861109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45984.597229861109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45984.597229861109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45984.597229861109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45984.597229861109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45984.597229861109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45984.597229861109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45984.597229861109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45984.597229861109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45984.597229861109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45984.597229861109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45984.597229861109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45984.597229861109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45984.597229861109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45984.597229861109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45984.597229861109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45984.597229861109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45984.597229861109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45984.597229861109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45984.597229861109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45984.597229861109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45984.597229861109</v>
      </c>
      <c r="H49" s="109"/>
      <c r="I49" s="109" t="str">
        <f>IFERROR(VLOOKUP(D49,DB!A:F,6,0),"")</f>
        <v/>
      </c>
      <c r="J49" s="109" t="str">
        <f>IFERROR(VLOOKUP(D49,DB!A:G,7,0),"")</f>
        <v/>
      </c>
      <c r="K49" s="109"/>
      <c r="L49" s="109" t="str">
        <f>IFERROR(VLOOKUP(D49,DB!A:I,9,0),"")</f>
        <v/>
      </c>
    </row>
    <row r="50" spans="1:12">
      <c r="A50" s="125"/>
      <c r="B50" s="125" t="str">
        <f>IFERROR(VLOOKUP(D50,DB!A:K,11,0),"")</f>
        <v/>
      </c>
      <c r="C50" s="125"/>
      <c r="D50" s="125"/>
      <c r="E50" s="125"/>
      <c r="F50" s="126"/>
      <c r="G50" s="111">
        <f ca="1">IFERROR(NOW()-F50,"")</f>
        <v>45984.597229861109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45984.597229861109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45984.597229861109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45984.597229861109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45984.597229861109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45984.597229861109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45984.597229861109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45984.597229861109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45984.597229861109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45984.597229861109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45984.597229861109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45984.597229861109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45984.597229861109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45984.597229861109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45984.597229861109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45984.597229861109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45984.597229861109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45984.597229861109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45984.597229861109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45984.597229861109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45984.597229861109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45984.597229861109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45984.597229861109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45984.597229861109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45984.597229861109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45984.597229861109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45984.597229861109</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45984.597229861109</v>
      </c>
      <c r="H77" s="126"/>
      <c r="I77" s="125" t="str">
        <f>IFERROR(VLOOKUP(D77,DB!A:F,6,0),"")</f>
        <v/>
      </c>
      <c r="J77" s="125" t="str">
        <f>IFERROR(VLOOKUP(D77,DB!A:G,7,0),"")</f>
        <v/>
      </c>
      <c r="K77" s="125"/>
      <c r="L77" s="125" t="str">
        <f>IFERROR(VLOOKUP(D77,DB!A:I,9,0),"")</f>
        <v/>
      </c>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45984.597229861109</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45984.597229861109</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45984.597229861109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45984.597229861109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45984.597229861109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45984.597229861109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45984.597229861109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45984.597229861109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45984.597229861109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45984.597229861109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45984.597229861109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45984.597229861109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45984.597229861109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45984.597229861109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45984.597229861109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45984.597229861109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45984.597229861109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45984.597229861109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45984.597229861109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45984.597229861109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45984.597229861109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45984.597229861109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45984.597229861109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45984.597229861109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45984.597229861109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45984.597229861109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45984.597229861109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45984.597229861109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45984.597229861109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45984.597229861109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45984.597229861109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45984.597229861109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45984.597229861109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45984.597229861109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45984.597229861109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45984.597229861109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45984.597229861109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45984.597229861109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45984.597229861109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45984.597229861109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45984.597229861109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45984.597229861109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45984.597229861109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45984.597229861109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2025-11-23T11:20:52Z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