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702" documentId="13_ncr:1_{F6CB121F-512D-4AA6-A0C1-0FB36C537598}" xr6:coauthVersionLast="47" xr6:coauthVersionMax="47" xr10:uidLastSave="{DC84F283-A6F6-481B-A343-18E24DD6108A}"/>
  <bookViews>
    <workbookView xWindow="-109" yWindow="-109" windowWidth="26301" windowHeight="14169" firstSheet="3"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 l="1"/>
  <c r="G6" i="1"/>
  <c r="G7" i="1"/>
  <c r="I4" i="3"/>
  <c r="I2" i="3"/>
  <c r="B4" i="1"/>
  <c r="G4" i="1"/>
  <c r="I4" i="1"/>
  <c r="J4" i="1"/>
  <c r="L4" i="1"/>
  <c r="L2" i="6"/>
  <c r="J2" i="6"/>
  <c r="I2" i="6"/>
  <c r="G2" i="6"/>
  <c r="B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G3"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3"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<sst xmlns="http://schemas.openxmlformats.org/spreadsheetml/2006/main" count="180305" uniqueCount="39137">
  <si>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</si>
  <si>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</si>
  <si>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</si>
  <si>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</si>
  <si>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</si>
  <si>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</si>
  <si>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</si>
  <si>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</si>
  <si>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</si>
  <si>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</si>
  <si>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</si>
  <si>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</si>
  <si>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</si>
  <si>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</si>
  <si>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</si>
  <si>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</si>
  <si>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</si>
  <si>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</si>
  <si>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</si>
  <si>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</si>
  <si>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</si>
  <si>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</si>
  <si>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</si>
  <si>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</si>
  <si>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</si>
  <si>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</si>
  <si>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</si>
  <si>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</si>
  <si>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</si>
  <si>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</si>
  <si>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</si>
  <si>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</si>
  <si>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</si>
  <si>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</si>
  <si>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</si>
  <si>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</si>
  <si>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</si>
  <si>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</si>
  <si>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</si>
  <si>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</si>
  <si>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</si>
  <si>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</si>
  <si>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</si>
  <si>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</si>
  <si>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</si>
  <si>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</si>
  <si>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</si>
  <si>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</si>
  <si>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</si>
  <si>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</si>
  <si>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</si>
  <si>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</si>
  <si>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</si>
  <si>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</si>
  <si>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</si>
  <si>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</si>
  <si>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</si>
  <si>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</si>
  <si>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</si>
  <si>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</si>
  <si>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</si>
  <si>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</si>
  <si>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</si>
  <si>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</si>
  <si>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</si>
  <si>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</si>
  <si>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</si>
  <si>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</si>
  <si>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</si>
  <si>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</si>
  <si>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</si>
  <si>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</si>
  <si>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</si>
  <si>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</si>
  <si>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</si>
  <si>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</si>
  <si>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</si>
  <si>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</si>
  <si>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</si>
  <si>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</si>
  <si>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</si>
  <si>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</si>
  <si>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</si>
  <si>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</si>
  <si>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</si>
  <si>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</si>
  <si>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</si>
  <si>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</si>
  <si>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</si>
  <si>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</si>
  <si>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</si>
  <si>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</si>
  <si>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</si>
  <si>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</si>
  <si>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</si>
  <si>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</si>
  <si>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</si>
  <si>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</si>
  <si>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</si>
  <si>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</si>
  <si>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</si>
  <si>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</si>
  <si>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</si>
  <si>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</si>
  <si>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</si>
  <si>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</si>
  <si>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</si>
  <si>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</si>
  <si>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</si>
  <si>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</si>
  <si>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</si>
  <si>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</si>
  <si>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</si>
  <si>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</si>
  <si>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</si>
  <si>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</si>
  <si>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</si>
  <si>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</si>
  <si>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</si>
  <si>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</si>
  <si>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</si>
  <si>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</si>
  <si>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</si>
  <si>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</si>
  <si>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</si>
  <si>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</si>
  <si>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</si>
  <si>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</si>
  <si>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</si>
  <si>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</si>
  <si>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</si>
  <si>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</si>
  <si>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</si>
  <si>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</si>
  <si>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</si>
  <si>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</si>
  <si>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</si>
  <si>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</si>
  <si>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</si>
  <si>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</si>
  <si>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</si>
  <si>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</si>
  <si>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</si>
  <si>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</si>
  <si>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</si>
  <si>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</si>
  <si>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</si>
  <si>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</si>
  <si>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</si>
  <si>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</si>
  <si>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</si>
  <si>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</si>
  <si>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</si>
  <si>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</si>
  <si>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</si>
  <si>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</si>
  <si>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</si>
  <si>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</si>
  <si>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</si>
  <si>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</si>
  <si>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</si>
  <si>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</si>
  <si>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</si>
  <si>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</si>
  <si>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</si>
  <si>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</si>
  <si>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</si>
  <si>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</si>
  <si>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</si>
  <si>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</si>
  <si>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</si>
  <si>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</si>
  <si>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</si>
  <si>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</si>
  <si>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</si>
  <si>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</si>
  <si>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</si>
  <si>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</si>
  <si>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</si>
  <si>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</si>
  <si>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</si>
  <si>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</si>
  <si>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</si>
  <si>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</si>
  <si>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</si>
  <si>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</si>
  <si>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</si>
  <si>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</si>
  <si>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</si>
  <si>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</si>
  <si>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</si>
  <si>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</si>
  <si>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</si>
  <si>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</si>
  <si>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</si>
  <si>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</si>
  <si>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</si>
  <si>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</si>
  <si>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</si>
  <si>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</si>
  <si>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</si>
  <si>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</si>
  <si>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</si>
  <si>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</si>
  <si>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</si>
  <si>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</si>
  <si>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</si>
  <si>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</si>
  <si>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</si>
  <si>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</si>
  <si>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</si>
  <si>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</si>
  <si>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</si>
  <si>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</si>
  <si>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</si>
  <si>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</si>
  <si>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</si>
  <si>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</si>
  <si>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</si>
  <si>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</si>
  <si>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</si>
  <si>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</si>
  <si>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</si>
  <si>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</si>
  <si>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</si>
  <si>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</si>
  <si>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</si>
  <si>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</si>
  <si>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</si>
  <si>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</si>
  <si>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</si>
  <si>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</si>
  <si>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</si>
  <si>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</si>
  <si>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</si>
  <si>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</si>
  <si>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</si>
  <si>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</si>
  <si>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</si>
  <si>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</si>
  <si>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</si>
  <si>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</si>
  <si>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</si>
  <si>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</si>
  <si>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</si>
  <si>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</si>
  <si>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</si>
  <si>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</si>
  <si>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</si>
  <si>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</si>
  <si>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</si>
  <si>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</si>
  <si>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</si>
  <si>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</si>
  <si>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</si>
  <si>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</si>
  <si>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</si>
  <si>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</si>
  <si>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</si>
  <si>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</si>
  <si>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</si>
  <si>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</si>
  <si>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</si>
  <si>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</si>
  <si>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</si>
  <si>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</si>
  <si>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</si>
  <si>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</si>
  <si>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</si>
  <si>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</si>
  <si>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</si>
  <si>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</si>
  <si>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</si>
  <si>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</si>
  <si>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</si>
  <si>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</si>
  <si>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</si>
  <si>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</si>
  <si>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</si>
  <si>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</si>
  <si>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</si>
  <si>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</si>
  <si>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</si>
  <si>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</si>
  <si>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</si>
  <si>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</si>
  <si>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</si>
  <si>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</si>
  <si>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</si>
  <si>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</si>
  <si>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</si>
  <si>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</si>
  <si>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</si>
  <si>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</si>
  <si>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</si>
  <si>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</si>
  <si>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</si>
  <si>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</si>
  <si>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</si>
  <si>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</si>
  <si>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</si>
  <si>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</si>
  <si>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</si>
  <si>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</si>
  <si>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</si>
  <si>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</si>
  <si>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</si>
  <si>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</si>
  <si>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</si>
  <si>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</si>
  <si>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</si>
  <si>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</si>
  <si>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</si>
  <si>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</si>
  <si>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</si>
  <si>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</si>
  <si>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</si>
  <si>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</si>
  <si>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</si>
  <si>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</si>
  <si>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</si>
  <si>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</si>
  <si>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</si>
  <si>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</si>
  <si>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</si>
  <si>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</si>
  <si>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</si>
  <si>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</si>
  <si>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</si>
  <si>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</si>
  <si>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</si>
  <si>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</si>
  <si>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</si>
  <si>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</si>
  <si>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</si>
  <si>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</si>
  <si>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</si>
  <si>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</si>
  <si>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</si>
  <si>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</si>
  <si>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</si>
  <si>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</si>
  <si>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</si>
  <si>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</si>
  <si>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</si>
  <si>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</si>
  <si>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</si>
  <si>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</si>
  <si>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</si>
  <si>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</si>
  <si>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</si>
  <si>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</si>
  <si>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</si>
  <si>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</si>
  <si>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</si>
  <si>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</si>
  <si>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</si>
  <si>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</si>
  <si>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</si>
  <si>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</si>
  <si>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</si>
  <si>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</si>
  <si>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</si>
  <si>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</si>
  <si>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</si>
  <si>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</si>
  <si>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</si>
  <si>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</si>
  <si>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</si>
  <si>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</si>
  <si>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</si>
  <si>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</si>
  <si>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</si>
  <si>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</si>
  <si>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</si>
  <si>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</si>
  <si>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</si>
  <si>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</si>
  <si>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</si>
  <si>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</si>
  <si>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</si>
  <si>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</si>
  <si>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</si>
  <si>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</si>
  <si>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</si>
  <si>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</si>
  <si>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</si>
  <si>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</si>
  <si>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</si>
  <si>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</si>
  <si>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</si>
  <si>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</si>
  <si>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</si>
  <si>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</si>
  <si>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</si>
  <si>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</si>
  <si>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</si>
  <si>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</si>
  <si>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</si>
  <si>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</si>
  <si>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</si>
  <si>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</si>
  <si>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</si>
  <si>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</si>
  <si>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</si>
  <si>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</si>
  <si>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</si>
  <si>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</si>
  <si>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</si>
  <si>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</si>
  <si>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</si>
  <si>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</si>
  <si>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</si>
  <si>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</si>
  <si>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</si>
  <si>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</si>
  <si>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</si>
  <si>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</si>
  <si>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</si>
  <si>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</si>
  <si>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</si>
  <si>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</si>
  <si>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</si>
  <si>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</si>
  <si>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</si>
  <si>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</si>
  <si>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</si>
  <si>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</si>
  <si>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</si>
  <si>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</si>
  <si>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</si>
  <si>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</si>
  <si>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</si>
  <si>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</si>
  <si>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</si>
  <si>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</si>
  <si>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</si>
  <si>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</si>
  <si>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</si>
  <si>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</si>
  <si>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</si>
  <si>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</si>
  <si>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</si>
  <si>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</si>
  <si>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</si>
  <si>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</si>
  <si>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</si>
  <si>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</si>
  <si>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</si>
  <si>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</si>
  <si>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</si>
  <si>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</si>
  <si>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</si>
  <si>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</si>
  <si>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</si>
  <si>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</si>
  <si>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</si>
  <si>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</si>
  <si>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</si>
  <si>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</si>
  <si>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</si>
  <si>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</si>
  <si>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</si>
  <si>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</si>
  <si>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</si>
  <si>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</si>
  <si>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</si>
  <si>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</si>
  <si>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</si>
  <si>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</si>
  <si>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</si>
  <si>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</si>
  <si>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</si>
  <si>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</si>
  <si>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</si>
  <si>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</si>
  <si>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</si>
  <si>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</si>
  <si>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</si>
  <si>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</si>
  <si>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</si>
  <si>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</si>
  <si>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</si>
  <si>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</si>
  <si>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</si>
  <si>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</si>
  <si>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</si>
  <si>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</si>
  <si>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</si>
  <si>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</si>
  <si>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</si>
  <si>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</si>
  <si>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</si>
  <si>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</si>
  <si>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</si>
  <si>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</si>
  <si>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</si>
  <si>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</si>
  <si>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</si>
  <si>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</si>
  <si>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</si>
  <si>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</si>
  <si>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</si>
  <si>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</si>
  <si>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</si>
  <si>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</si>
  <si>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</si>
  <si>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</si>
  <si>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</si>
  <si>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</si>
  <si>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</si>
  <si>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</si>
  <si>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</si>
  <si>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</si>
  <si>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</si>
  <si>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</si>
  <si>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</si>
  <si>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</si>
  <si>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</si>
  <si>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</si>
  <si>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</si>
  <si>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</si>
  <si>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</si>
  <si>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</si>
  <si>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</si>
  <si>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</si>
  <si>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</si>
  <si>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</si>
  <si>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</si>
  <si>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</si>
  <si>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</si>
  <si>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</si>
  <si>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</si>
  <si>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</si>
  <si>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</si>
  <si>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</si>
  <si>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</si>
  <si>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</si>
  <si>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</si>
  <si>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</si>
  <si>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</si>
  <si>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</si>
  <si>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</si>
  <si>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</si>
  <si>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</si>
  <si>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</si>
  <si>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</si>
  <si>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</si>
  <si>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</si>
  <si>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</si>
  <si>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</si>
  <si>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</si>
  <si>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</si>
  <si>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</si>
  <si>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</si>
  <si>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</si>
  <si>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</si>
  <si>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</si>
  <si>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</si>
  <si>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</si>
  <si>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</si>
  <si>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</si>
  <si>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</si>
  <si>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</si>
  <si>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</si>
  <si>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</si>
  <si>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</si>
  <si>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</si>
  <si>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</si>
  <si>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</si>
  <si>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</si>
  <si>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</si>
  <si>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</si>
  <si>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</si>
  <si>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</si>
  <si>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</si>
  <si>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</si>
  <si>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</si>
  <si>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</si>
  <si>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</si>
  <si>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</si>
  <si>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</si>
  <si>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</si>
  <si>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</si>
  <si>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</si>
  <si>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</si>
  <si>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</si>
  <si>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</si>
  <si>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</si>
  <si>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</si>
  <si>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</si>
  <si>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</si>
  <si>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</si>
  <si>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</si>
  <si>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</si>
  <si>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</si>
  <si>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</si>
  <si>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</si>
  <si>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</si>
  <si>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</si>
  <si>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</si>
  <si>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</si>
  <si>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</si>
  <si>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</si>
  <si>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</si>
  <si>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</si>
  <si>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</si>
  <si>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</si>
  <si>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</si>
  <si>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</si>
  <si>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</si>
  <si>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</si>
  <si>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</si>
  <si>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</si>
  <si>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</si>
  <si>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</si>
  <si>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</si>
  <si>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</si>
  <si>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</si>
  <si>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</si>
  <si>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</si>
  <si>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</si>
  <si>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</si>
  <si>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</si>
  <si>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</si>
  <si>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</si>
  <si>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</si>
  <si>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</si>
  <si>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</si>
  <si>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</si>
  <si>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</si>
  <si>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</si>
  <si>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</si>
  <si>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</si>
  <si>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</si>
  <si>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</si>
  <si>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</si>
  <si>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</si>
  <si>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</si>
  <si>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</si>
  <si>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</si>
  <si>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</si>
  <si>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</si>
  <si>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</si>
  <si>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</si>
  <si>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</si>
  <si>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</si>
  <si>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</si>
  <si>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</si>
  <si>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</si>
  <si>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</si>
  <si>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</si>
  <si>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</si>
  <si>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</si>
  <si>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</si>
  <si>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</si>
  <si>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</si>
  <si>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</si>
  <si>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</si>
  <si>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</si>
  <si>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</si>
  <si>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</si>
  <si>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</si>
  <si>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</si>
  <si>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</si>
  <si>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</si>
  <si>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</si>
  <si>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</si>
  <si>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</si>
  <si>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</si>
  <si>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</si>
  <si>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</si>
  <si>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</si>
  <si>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</si>
  <si>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</si>
  <si>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</si>
  <si>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</si>
  <si>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</si>
  <si>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</si>
  <si>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</si>
  <si>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</si>
  <si>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</si>
  <si>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</si>
  <si>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</si>
  <si>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</si>
  <si>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</si>
  <si>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</si>
  <si>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</si>
  <si>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</si>
  <si>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</si>
  <si>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</si>
  <si>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</si>
  <si>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</si>
  <si>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</si>
  <si>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</si>
  <si>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</si>
  <si>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</si>
  <si>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</si>
  <si>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</si>
  <si>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</si>
  <si>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</si>
  <si>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</si>
  <si>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</si>
  <si>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</si>
  <si>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</si>
  <si>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</si>
  <si>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</si>
  <si>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</si>
  <si>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</si>
  <si>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</si>
  <si>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</si>
  <si>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</si>
  <si>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</si>
  <si>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</si>
  <si>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</si>
  <si>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</si>
  <si>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</si>
  <si>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</si>
  <si>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</si>
  <si>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</si>
  <si>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</si>
  <si>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</si>
  <si>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</si>
  <si>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</si>
  <si>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</si>
  <si>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</si>
  <si>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</si>
  <si>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</si>
  <si>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</si>
  <si>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</si>
  <si>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</si>
  <si>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</si>
  <si>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</si>
  <si>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</si>
  <si>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</si>
  <si>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</si>
  <si>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</si>
  <si>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</si>
  <si>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</si>
  <si>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</si>
  <si>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</si>
  <si>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</si>
  <si>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</si>
  <si>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</si>
  <si>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</si>
  <si>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</si>
  <si>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</si>
  <si>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</si>
  <si>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</si>
  <si>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</si>
  <si>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</si>
  <si>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</si>
  <si>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</si>
  <si>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</si>
  <si>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</si>
  <si>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</si>
  <si>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</si>
  <si>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</si>
  <si>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</si>
  <si>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</si>
  <si>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</si>
  <si>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</si>
  <si>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</si>
  <si>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</si>
  <si>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</si>
  <si>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</si>
  <si>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</si>
  <si>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</si>
  <si>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</si>
  <si>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</si>
  <si>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</si>
  <si>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</si>
  <si>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</si>
  <si>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</si>
  <si>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</si>
  <si>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</si>
  <si>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</si>
  <si>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</si>
  <si>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</si>
  <si>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</si>
  <si>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</si>
  <si>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</si>
  <si>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</si>
  <si>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</si>
  <si>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</si>
  <si>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</si>
  <si>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</si>
  <si>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</si>
  <si>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</si>
  <si>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</si>
  <si>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</si>
  <si>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</si>
  <si>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</si>
  <si>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</si>
  <si>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</si>
  <si>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</si>
  <si>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</si>
  <si>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</si>
  <si>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</si>
  <si>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</si>
  <si>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</si>
  <si>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</si>
  <si>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</si>
  <si>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</si>
  <si>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</si>
  <si>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</si>
  <si>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</si>
  <si>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</si>
  <si>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</si>
  <si>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</si>
  <si>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</si>
  <si>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</si>
  <si>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</si>
  <si>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</si>
  <si>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</si>
  <si>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</si>
  <si>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</si>
  <si>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</si>
  <si>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</si>
  <si>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</si>
  <si>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</si>
  <si>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</si>
  <si>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</si>
  <si>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</si>
  <si>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</si>
  <si>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</si>
  <si>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</si>
  <si>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</si>
  <si>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</si>
  <si>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</si>
  <si>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</si>
  <si>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</si>
  <si>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</si>
  <si>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</si>
  <si>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</si>
  <si>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</si>
  <si>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</si>
  <si>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</si>
  <si>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</si>
  <si>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</si>
  <si>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</si>
  <si>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</si>
  <si>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</si>
  <si>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</si>
  <si>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</si>
  <si>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</si>
  <si>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</si>
  <si>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</si>
  <si>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</si>
  <si>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</si>
  <si>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</si>
  <si>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</si>
  <si>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</si>
  <si>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</si>
  <si>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</si>
  <si>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</si>
  <si>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</si>
  <si>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</si>
  <si>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</si>
  <si>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</si>
  <si>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</si>
  <si>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</si>
  <si>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</si>
  <si>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</si>
  <si>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</si>
  <si>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</si>
  <si>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</si>
  <si>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</si>
  <si>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</si>
  <si>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</si>
  <si>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</si>
  <si>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</si>
  <si>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</si>
  <si>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</si>
  <si>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</si>
  <si>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</si>
  <si>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</si>
  <si>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</si>
  <si>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</si>
  <si>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</si>
  <si>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</si>
  <si>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</si>
  <si>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</si>
  <si>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</si>
  <si>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</si>
  <si>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</si>
  <si>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</si>
  <si>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</si>
  <si>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</si>
  <si>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</si>
  <si>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</si>
  <si>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</si>
  <si>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</si>
  <si>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</si>
  <si>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</si>
  <si>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</si>
  <si>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</si>
  <si>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</si>
  <si>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</si>
  <si>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</si>
  <si>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</si>
  <si>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</si>
  <si>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</si>
  <si>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</si>
  <si>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</si>
  <si>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</si>
  <si>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</si>
  <si>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</si>
  <si>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</si>
  <si>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</si>
  <si>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</si>
  <si>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</si>
  <si>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</si>
  <si>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</si>
  <si>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</si>
  <si>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</si>
  <si>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</si>
  <si>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</si>
  <si>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</si>
  <si>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</si>
  <si>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</si>
  <si>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</si>
  <si>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</si>
  <si>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</si>
  <si>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</si>
  <si>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</si>
  <si>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</si>
  <si>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</si>
  <si>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</si>
  <si>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</si>
  <si>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</si>
  <si>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</si>
  <si>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</si>
  <si>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</si>
  <si>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</si>
  <si>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</si>
  <si>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</si>
  <si>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</si>
  <si>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</si>
  <si>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</si>
  <si>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</si>
  <si>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</si>
  <si>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</si>
  <si>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</si>
  <si>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</si>
  <si>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</si>
  <si>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</si>
  <si>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</si>
  <si>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</si>
  <si>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</si>
  <si>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</si>
  <si>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</si>
  <si>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</si>
  <si>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</si>
  <si>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</si>
  <si>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</si>
  <si>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</si>
  <si>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</si>
  <si>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</si>
  <si>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</si>
  <si>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</si>
  <si>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</si>
  <si>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</si>
  <si>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</si>
  <si>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</si>
  <si>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</si>
  <si>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</si>
  <si>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</si>
  <si>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</si>
  <si>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</si>
  <si>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</si>
  <si>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</si>
  <si>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</si>
  <si>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</si>
  <si>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</si>
  <si>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</si>
  <si>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</si>
  <si>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</si>
  <si>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</si>
  <si>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</si>
  <si>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</si>
  <si>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</si>
  <si>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</si>
  <si>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</si>
  <si>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</si>
  <si>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</si>
  <si>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</si>
  <si>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</si>
  <si>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</si>
  <si>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</si>
  <si>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</si>
  <si>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</si>
  <si>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</si>
  <si>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</si>
  <si>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</si>
  <si>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</si>
  <si>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</si>
  <si>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</si>
  <si>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</si>
  <si>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</si>
  <si>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</si>
  <si>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</si>
  <si>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</si>
  <si>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</si>
  <si>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</si>
  <si>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</si>
  <si>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</si>
  <si>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</si>
  <si>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</si>
  <si>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</si>
  <si>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</si>
  <si>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</si>
  <si>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</si>
  <si>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</si>
  <si>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</si>
  <si>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</si>
  <si>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</si>
  <si>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</si>
  <si>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</si>
  <si>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</si>
  <si>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</si>
  <si>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</si>
  <si>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</si>
  <si>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</si>
  <si>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</si>
  <si>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</si>
  <si>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</si>
  <si>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</si>
  <si>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</si>
  <si>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</si>
  <si>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</si>
  <si>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</si>
  <si>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</si>
  <si>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</si>
  <si>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</si>
  <si>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</si>
  <si>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</si>
  <si>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</si>
  <si>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</si>
  <si>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</si>
  <si>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</si>
  <si>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</si>
  <si>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</si>
  <si>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</si>
  <si>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</si>
  <si>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</si>
  <si>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</si>
  <si>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</si>
  <si>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</si>
  <si>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</si>
  <si>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</si>
  <si>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</si>
  <si>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</si>
  <si>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</si>
  <si>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</si>
  <si>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</si>
  <si>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</si>
  <si>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</si>
  <si>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</si>
  <si>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</si>
  <si>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</si>
  <si>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</si>
  <si>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</si>
  <si>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</si>
  <si>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</si>
  <si>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</si>
  <si>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</si>
  <si>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</si>
  <si>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</si>
  <si>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</si>
  <si>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</si>
  <si>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</si>
  <si>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</si>
  <si>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</si>
  <si>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</si>
  <si>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</si>
  <si>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</si>
  <si>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</si>
  <si>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</si>
  <si>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</si>
  <si>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</si>
  <si>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</si>
  <si>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</si>
  <si>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</si>
  <si>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</si>
  <si>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</si>
  <si>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</si>
  <si>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</si>
  <si>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</si>
  <si>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</si>
  <si>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</si>
  <si>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</si>
  <si>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</si>
  <si>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</si>
  <si>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</si>
  <si>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</si>
  <si>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</si>
  <si>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</si>
  <si>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</si>
  <si>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</si>
  <si>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</si>
  <si>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</si>
  <si>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</si>
  <si>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</si>
  <si>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</si>
  <si>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</si>
  <si>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</si>
  <si>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</si>
  <si>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</si>
  <si>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</si>
  <si>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</si>
  <si>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</si>
  <si>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</si>
  <si>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</si>
  <si>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</si>
  <si>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</si>
  <si>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</si>
  <si>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</si>
  <si>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</si>
  <si>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</si>
  <si>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</si>
  <si>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</si>
  <si>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</si>
  <si>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</si>
  <si>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</si>
  <si>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</si>
  <si>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</si>
  <si>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</si>
  <si>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</si>
  <si>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</si>
  <si>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</si>
  <si>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</si>
  <si>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</si>
  <si>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</si>
  <si>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</si>
  <si>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</si>
  <si>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</si>
  <si>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</si>
  <si>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</si>
  <si>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</si>
  <si>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</si>
  <si>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</si>
  <si>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</si>
  <si>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</si>
  <si>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</si>
  <si>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</si>
  <si>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</si>
  <si>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</si>
  <si>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</si>
  <si>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</si>
  <si>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</si>
  <si>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</si>
  <si>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</si>
  <si>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</si>
  <si>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</si>
  <si>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</si>
  <si>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</si>
  <si>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</si>
  <si>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</si>
  <si>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</si>
  <si>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</si>
  <si>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</si>
  <si>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</si>
  <si>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</si>
  <si>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</si>
  <si>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</si>
  <si>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</si>
  <si>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</si>
  <si>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</si>
  <si>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</si>
  <si>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</si>
  <si>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</si>
  <si>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</si>
  <si>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</si>
  <si>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</si>
  <si>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</si>
  <si>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</si>
  <si>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</si>
  <si>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</si>
  <si>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</si>
  <si>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</si>
  <si>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</si>
  <si>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</si>
  <si>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</si>
  <si>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</si>
  <si>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</si>
  <si>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</si>
  <si>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</si>
  <si>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</si>
  <si>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</si>
  <si>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</si>
  <si>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</si>
  <si>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</si>
  <si>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</si>
  <si>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</si>
  <si>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</si>
  <si>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</si>
  <si>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</si>
  <si>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</si>
  <si>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</si>
  <si>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</si>
  <si>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</si>
  <si>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</si>
  <si>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</si>
  <si>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</si>
  <si>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</si>
  <si>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</si>
  <si>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</si>
  <si>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</si>
  <si>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</si>
  <si>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</si>
  <si>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</si>
  <si>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</si>
  <si>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</si>
  <si>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</si>
  <si>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</si>
  <si>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</si>
  <si>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</si>
  <si>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</si>
  <si>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</si>
  <si>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</si>
  <si>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</si>
  <si>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</si>
  <si>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</si>
  <si>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</si>
  <si>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</si>
  <si>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</si>
  <si>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</si>
  <si>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</si>
  <si>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</si>
  <si>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</si>
  <si>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</si>
  <si>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</si>
  <si>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</si>
  <si>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</si>
  <si>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</si>
  <si>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</si>
  <si>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</si>
  <si>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</si>
  <si>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</si>
  <si>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</si>
  <si>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</si>
  <si>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</si>
  <si>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</si>
  <si>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</si>
  <si>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</si>
  <si>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</si>
  <si>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</si>
  <si>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</si>
  <si>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</si>
  <si>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</si>
  <si>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</si>
  <si>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</si>
  <si>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</si>
  <si>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</si>
  <si>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</si>
  <si>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</si>
  <si>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</si>
  <si>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</si>
  <si>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</si>
  <si>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</si>
  <si>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</si>
  <si>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</si>
  <si>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</si>
  <si>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</si>
  <si>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</si>
  <si>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</si>
  <si>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</si>
  <si>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</si>
  <si>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</si>
  <si>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</si>
  <si>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</si>
  <si>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</si>
  <si>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</si>
  <si>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</si>
  <si>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</si>
  <si>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</si>
  <si>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</si>
  <si>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</si>
  <si>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</si>
  <si>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</si>
  <si>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</si>
  <si>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</si>
  <si>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</si>
  <si>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</si>
  <si>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</si>
  <si>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</si>
  <si>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</si>
  <si>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</si>
  <si>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</si>
  <si>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</si>
  <si>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</si>
  <si>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</si>
  <si>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</si>
  <si>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</si>
  <si>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</si>
  <si>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</si>
  <si>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</si>
  <si>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</si>
  <si>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</si>
  <si>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</si>
  <si>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</si>
  <si>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</si>
  <si>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</si>
  <si>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</si>
  <si>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</si>
  <si>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</si>
  <si>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</si>
  <si>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</si>
  <si>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</si>
  <si>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</si>
  <si>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</si>
  <si>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</si>
  <si>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</si>
  <si>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</si>
  <si>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</si>
  <si>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</si>
  <si>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</si>
  <si>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</si>
  <si>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</si>
  <si>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</si>
  <si>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</si>
  <si>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</si>
  <si>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</si>
  <si>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</si>
  <si>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</si>
  <si>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</si>
  <si>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</si>
  <si>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</si>
  <si>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</si>
  <si>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</si>
  <si>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</si>
  <si>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</si>
  <si>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</si>
  <si>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</si>
  <si>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</si>
  <si>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</si>
  <si>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</si>
  <si>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</si>
  <si>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</si>
  <si>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</si>
  <si>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</si>
  <si>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</si>
  <si>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</si>
  <si>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</si>
  <si>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</si>
  <si>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</si>
  <si>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</si>
  <si>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</si>
  <si>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</si>
  <si>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</si>
  <si>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</si>
  <si>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</si>
  <si>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</si>
  <si>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</si>
  <si>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</si>
  <si>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</si>
  <si>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</si>
  <si>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</si>
  <si>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</si>
  <si>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</si>
  <si>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</si>
  <si>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</si>
  <si>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</si>
  <si>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</si>
  <si>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</si>
  <si>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</si>
  <si>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</si>
  <si>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</si>
  <si>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</si>
  <si>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</si>
  <si>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</si>
  <si>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</si>
  <si>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</si>
  <si>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</si>
  <si>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</si>
  <si>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</si>
  <si>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</si>
  <si>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</si>
  <si>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</si>
  <si>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</si>
  <si>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</si>
  <si>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</si>
  <si>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</si>
  <si>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</si>
  <si>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</si>
  <si>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</si>
  <si>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</si>
  <si>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</si>
  <si>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</si>
  <si>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</si>
  <si>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</si>
  <si>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</si>
  <si>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</si>
  <si>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</si>
  <si>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</si>
  <si>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</si>
  <si>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</si>
  <si>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</si>
  <si>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</si>
  <si>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</si>
  <si>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</si>
  <si>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</si>
  <si>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</si>
  <si>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</si>
  <si>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</si>
  <si>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</si>
  <si>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</si>
  <si>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</si>
  <si>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</si>
  <si>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</si>
  <si>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</si>
  <si>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</si>
  <si>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</si>
  <si>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</si>
  <si>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</si>
  <si>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</si>
  <si>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</si>
  <si>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</si>
  <si>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</si>
  <si>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</si>
  <si>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</si>
  <si>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</si>
  <si>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</si>
  <si>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</si>
  <si>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</si>
  <si>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</si>
  <si>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</si>
  <si>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</si>
  <si>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</si>
  <si>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</si>
  <si>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</si>
  <si>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</si>
  <si>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</si>
  <si>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</si>
  <si>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</si>
  <si>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</si>
  <si>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</si>
  <si>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</si>
  <si>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</si>
  <si>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</si>
  <si>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</si>
  <si>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</si>
  <si>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</si>
  <si>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</si>
  <si>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</si>
  <si>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</si>
  <si>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</si>
  <si>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</si>
  <si>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</si>
  <si>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</si>
  <si>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</si>
  <si>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</si>
  <si>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</si>
  <si>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</si>
  <si>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</si>
  <si>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</si>
  <si>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</si>
  <si>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</si>
  <si>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</si>
  <si>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</si>
  <si>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</si>
  <si>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</si>
  <si>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</si>
  <si>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</si>
  <si>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</si>
  <si>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</si>
  <si>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</si>
  <si>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</si>
  <si>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</si>
  <si>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</si>
  <si>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</si>
  <si>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</si>
  <si>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</si>
  <si>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</si>
  <si>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</si>
  <si>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</si>
  <si>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</si>
  <si>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</si>
  <si>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</si>
  <si>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</si>
  <si>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</si>
  <si>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</si>
  <si>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</si>
  <si>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</si>
  <si>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</si>
  <si>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</si>
  <si>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</si>
  <si>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</si>
  <si>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</si>
  <si>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</si>
  <si>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</si>
  <si>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</si>
  <si>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</si>
  <si>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</si>
  <si>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</si>
  <si>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</si>
  <si>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</si>
  <si>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</si>
  <si>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</si>
  <si>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</si>
  <si>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</si>
  <si>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</si>
  <si>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</si>
  <si>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</si>
  <si>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</si>
  <si>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</si>
  <si>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</si>
  <si>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</si>
  <si>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</si>
  <si>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</si>
  <si>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</si>
  <si>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</si>
  <si>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</si>
  <si>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</si>
  <si>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</si>
  <si>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</si>
  <si>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</si>
  <si>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</si>
  <si>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</si>
  <si>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</si>
  <si>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</si>
  <si>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</si>
  <si>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</si>
  <si>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</si>
  <si>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</si>
  <si>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</si>
  <si>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</si>
  <si>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</si>
  <si>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</si>
  <si>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</si>
  <si>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</si>
  <si>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</si>
  <si>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</si>
  <si>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</si>
  <si>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</si>
  <si>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</si>
  <si>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</si>
  <si>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</si>
  <si>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</si>
  <si>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</si>
  <si>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</si>
  <si>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</si>
  <si>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</si>
  <si>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</si>
  <si>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</si>
  <si>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</si>
  <si>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</si>
  <si>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</si>
  <si>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</si>
  <si>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</si>
  <si>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</si>
  <si>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</si>
  <si>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</si>
  <si>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</si>
  <si>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</si>
  <si>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</si>
  <si>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</si>
  <si>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</si>
  <si>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</si>
  <si>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</si>
  <si>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</si>
  <si>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</si>
  <si>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</si>
  <si>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</si>
  <si>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</si>
  <si>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</si>
  <si>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</si>
  <si>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</si>
  <si>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</si>
  <si>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</si>
  <si>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</si>
  <si>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</si>
  <si>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</si>
  <si>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</si>
  <si>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</si>
  <si>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</si>
  <si>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</si>
  <si>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</si>
  <si>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</si>
  <si>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</si>
  <si>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</si>
  <si>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</si>
  <si>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</si>
  <si>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</si>
  <si>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</si>
  <si>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</si>
  <si>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</si>
  <si>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</si>
  <si>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</si>
  <si>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</si>
  <si>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</si>
  <si>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</si>
  <si>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</si>
  <si>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</si>
  <si>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</si>
  <si>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</si>
  <si>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</si>
  <si>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</si>
  <si>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</si>
  <si>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</si>
  <si>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</si>
  <si>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</si>
  <si>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</si>
  <si>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</si>
  <si>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</si>
  <si>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</si>
  <si>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</si>
  <si>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</si>
  <si>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</si>
  <si>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</si>
  <si>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</si>
  <si>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</si>
  <si>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</si>
  <si>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</si>
  <si>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</si>
  <si>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</si>
  <si>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</si>
  <si>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</si>
  <si>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</si>
  <si>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</si>
  <si>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</si>
  <si>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</si>
  <si>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</si>
  <si>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</si>
  <si>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</si>
  <si>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</si>
  <si>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</si>
  <si>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</si>
  <si>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</si>
  <si>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</si>
  <si>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</si>
  <si>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</si>
  <si>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</si>
  <si>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</si>
  <si>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</si>
  <si>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</si>
  <si>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</si>
  <si>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</si>
  <si>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</si>
  <si>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</si>
  <si>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</si>
  <si>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</si>
  <si>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</si>
  <si>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</si>
  <si>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</si>
  <si>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</si>
  <si>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</si>
  <si>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</si>
  <si>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</si>
  <si>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</si>
  <si>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</si>
  <si>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</si>
  <si>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</si>
  <si>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</si>
  <si>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</si>
  <si>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</si>
  <si>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</si>
  <si>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</si>
  <si>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</si>
  <si>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</si>
  <si>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</si>
  <si>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</si>
  <si>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</si>
  <si>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</si>
  <si>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</si>
  <si>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</si>
  <si>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</si>
  <si>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</si>
  <si>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</si>
  <si>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</si>
  <si>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</si>
  <si>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</si>
  <si>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</si>
  <si>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</si>
  <si>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</si>
  <si>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</si>
  <si>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</si>
  <si>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</si>
  <si>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</si>
  <si>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</si>
  <si>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</si>
  <si>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</si>
  <si>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</si>
  <si>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</si>
  <si>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</si>
  <si>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</si>
  <si>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</si>
  <si>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</si>
  <si>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</si>
  <si>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</si>
  <si>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</si>
  <si>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</si>
  <si>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</si>
  <si>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</si>
  <si>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</si>
  <si>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</si>
  <si>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</si>
  <si>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</si>
  <si>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</si>
  <si>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</si>
  <si>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</si>
  <si>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</si>
  <si>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</si>
  <si>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</si>
  <si>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</si>
  <si>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</si>
  <si>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</si>
  <si>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</si>
  <si>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</si>
  <si>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</si>
  <si>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</si>
  <si>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</si>
  <si>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</si>
  <si>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</si>
  <si>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</si>
  <si>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</si>
  <si>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</si>
  <si>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</si>
  <si>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</si>
  <si>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</si>
  <si>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</si>
  <si>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</si>
  <si>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</si>
  <si>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</si>
  <si>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</si>
  <si>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</si>
  <si>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</si>
  <si>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</si>
  <si>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</si>
  <si>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</si>
  <si>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</si>
  <si>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</si>
  <si>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</si>
  <si>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</si>
  <si>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</si>
  <si>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</si>
  <si>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</si>
  <si>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</si>
  <si>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</si>
  <si>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</si>
  <si>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</si>
  <si>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</si>
  <si>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</si>
  <si>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</si>
  <si>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</si>
  <si>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</si>
  <si>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</si>
  <si>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</si>
  <si>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</si>
  <si>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</si>
  <si>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</si>
  <si>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</si>
  <si>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</si>
  <si>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</si>
  <si>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</si>
  <si>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</si>
  <si>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</si>
  <si>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</si>
  <si>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</si>
  <si>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</si>
  <si>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</si>
  <si>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</si>
  <si>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</si>
  <si>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</si>
  <si>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</si>
  <si>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</si>
  <si>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</si>
  <si>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</si>
  <si>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</si>
  <si>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</si>
  <si>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</si>
  <si>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</si>
  <si>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</si>
  <si>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</si>
  <si>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</si>
  <si>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</si>
  <si>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</si>
  <si>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</si>
  <si>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</si>
  <si>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</si>
  <si>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</si>
  <si>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</si>
  <si>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</si>
  <si>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</si>
  <si>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</si>
  <si>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</si>
  <si>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</si>
  <si>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</si>
  <si>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</si>
  <si>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</si>
  <si>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</si>
  <si>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</si>
  <si>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</si>
  <si>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</si>
  <si>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</si>
  <si>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</si>
  <si>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</si>
  <si>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</si>
  <si>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</si>
  <si>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</si>
  <si>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</si>
  <si>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</si>
  <si>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</si>
  <si>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</si>
  <si>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</si>
  <si>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</si>
  <si>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</si>
  <si>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</si>
  <si>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</si>
  <si>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</si>
  <si>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</si>
  <si>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</si>
  <si>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</si>
  <si>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</si>
  <si>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</si>
  <si>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</si>
  <si>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</si>
  <si>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</si>
  <si>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</si>
  <si>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</si>
  <si>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</si>
  <si>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</si>
  <si>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</si>
  <si>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</si>
  <si>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</si>
  <si>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</si>
  <si>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</si>
  <si>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</si>
  <si>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</si>
  <si>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</si>
  <si>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</si>
  <si>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</si>
  <si>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</si>
  <si>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</si>
  <si>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</si>
  <si>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</si>
  <si>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</si>
  <si>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</si>
  <si>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</si>
  <si>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</si>
  <si>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</si>
  <si>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</si>
  <si>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</si>
  <si>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</si>
  <si>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</si>
  <si>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</si>
  <si>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</si>
  <si>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</si>
  <si>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</si>
  <si>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</si>
  <si>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</si>
  <si>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</si>
  <si>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</si>
  <si>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</si>
  <si>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</si>
  <si>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</si>
  <si>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</si>
  <si>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</si>
  <si>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</si>
  <si>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</si>
  <si>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</si>
  <si>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</si>
  <si>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</si>
  <si>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</si>
  <si>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</si>
  <si>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</si>
  <si>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</si>
  <si>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</si>
  <si>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</si>
  <si>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</si>
  <si>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</si>
  <si>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</si>
  <si>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</si>
  <si>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</si>
  <si>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</si>
  <si>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</si>
  <si>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</si>
  <si>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</si>
  <si>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</si>
  <si>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</si>
  <si>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</si>
  <si>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</si>
  <si>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</si>
  <si>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</si>
  <si>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</si>
  <si>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</si>
  <si>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</si>
  <si>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</si>
  <si>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</si>
  <si>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</si>
  <si>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</si>
  <si>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</si>
  <si>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</si>
  <si>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</si>
  <si>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</si>
  <si>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</si>
  <si>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</si>
  <si>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</si>
  <si>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</si>
  <si>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</si>
  <si>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</si>
  <si>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</si>
  <si>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</si>
  <si>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</si>
  <si>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</si>
  <si>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</si>
  <si>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</si>
  <si>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</si>
  <si>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</si>
  <si>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</si>
  <si>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</si>
  <si>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</si>
  <si>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</si>
  <si>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</si>
  <si>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</si>
  <si>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</si>
  <si>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</si>
  <si>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</si>
  <si>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</si>
  <si>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</si>
  <si>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</si>
  <si>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</si>
  <si>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</si>
  <si>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</si>
  <si>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</si>
  <si>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</si>
  <si>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</si>
  <si>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</si>
  <si>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</si>
  <si>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</si>
  <si>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</si>
  <si>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</si>
  <si>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</si>
  <si>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</si>
  <si>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</si>
  <si>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</si>
  <si>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</si>
  <si>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</si>
  <si>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</si>
  <si>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</si>
  <si>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</si>
  <si>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</si>
  <si>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</si>
  <si>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</si>
  <si>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</si>
  <si>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</si>
  <si>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</si>
  <si>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</si>
  <si>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</si>
  <si>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</si>
  <si>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</si>
  <si>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</si>
  <si>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</si>
  <si>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</si>
  <si>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</si>
  <si>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</si>
  <si>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</si>
  <si>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</si>
  <si>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</si>
  <si>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</si>
  <si>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</si>
  <si>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</si>
  <si>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</si>
  <si>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</si>
  <si>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</si>
  <si>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</si>
  <si>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</si>
  <si>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</si>
  <si>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</si>
  <si>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</si>
  <si>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</si>
  <si>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</si>
  <si>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</si>
  <si>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</si>
  <si>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</si>
  <si>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</si>
  <si>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</si>
  <si>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</si>
  <si>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</si>
  <si>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</si>
  <si>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</si>
  <si>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</si>
  <si>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</si>
  <si>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</si>
  <si>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</si>
  <si>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</si>
  <si>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</si>
  <si>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</si>
  <si>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</si>
  <si>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</si>
  <si>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</si>
  <si>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</si>
  <si>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</si>
  <si>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</si>
  <si>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</si>
  <si>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</si>
  <si>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</si>
  <si>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</si>
  <si>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</si>
  <si>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</si>
  <si>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</si>
  <si>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</si>
  <si>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</si>
  <si>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</si>
  <si>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</si>
  <si>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</si>
  <si>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</si>
  <si>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</si>
  <si>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</si>
  <si>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</si>
  <si>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</si>
  <si>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</si>
  <si>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</si>
  <si>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</si>
  <si>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</si>
  <si>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</si>
  <si>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</si>
  <si>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</si>
  <si>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</si>
  <si>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</si>
  <si>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</si>
  <si>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</si>
  <si>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</si>
  <si>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</si>
  <si>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</si>
  <si>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</si>
  <si>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</si>
  <si>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</si>
  <si>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</si>
  <si>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</si>
  <si>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</si>
  <si>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</si>
  <si>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</si>
  <si>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</si>
  <si>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</si>
  <si>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</si>
  <si>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</si>
  <si>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</si>
  <si>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</si>
  <si>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</si>
  <si>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</si>
  <si>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</si>
  <si>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</si>
  <si>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</si>
  <si>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</si>
  <si>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</si>
  <si>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</si>
  <si>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</si>
  <si>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</si>
  <si>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</si>
  <si>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</si>
  <si>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</si>
  <si>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</si>
  <si>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</si>
  <si>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</si>
  <si>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</si>
  <si>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</si>
  <si>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</si>
  <si>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</si>
  <si>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</si>
  <si>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</si>
  <si>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</si>
  <si>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</si>
  <si>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</si>
  <si>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</si>
  <si>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</si>
  <si>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</si>
  <si>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</si>
  <si>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</si>
  <si>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</si>
  <si>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</si>
  <si>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</si>
  <si>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</si>
  <si>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</si>
  <si>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</si>
  <si>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</si>
  <si>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</si>
  <si>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</si>
  <si>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</si>
  <si>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</si>
  <si>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</si>
  <si>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</si>
  <si>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</si>
  <si>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</si>
  <si>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</si>
  <si>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</si>
  <si>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</si>
  <si>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</si>
  <si>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</si>
  <si>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</si>
  <si>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</si>
  <si>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</si>
  <si>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</si>
  <si>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</si>
  <si>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</si>
  <si>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</si>
  <si>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</si>
  <si>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</si>
  <si>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</si>
  <si>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</si>
  <si>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</si>
  <si>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</si>
  <si>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</si>
  <si>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</si>
  <si>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</si>
  <si>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</si>
  <si>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</si>
  <si>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</si>
  <si>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</si>
  <si>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</si>
  <si>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</si>
  <si>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</si>
  <si>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</si>
  <si>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</si>
  <si>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</si>
  <si>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</si>
  <si>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</si>
  <si>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</si>
  <si>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</si>
  <si>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</si>
  <si>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</si>
  <si>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</si>
  <si>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</si>
  <si>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</si>
  <si>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</si>
  <si>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</si>
  <si>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</si>
  <si>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</si>
  <si>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</si>
  <si>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</si>
  <si>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</si>
  <si>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</si>
  <si>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</si>
  <si>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</si>
  <si>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</si>
  <si>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</si>
  <si>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</si>
  <si>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</si>
  <si>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</si>
  <si>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</si>
  <si>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</si>
  <si>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</si>
  <si>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</si>
  <si>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</si>
  <si>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</si>
  <si>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</si>
  <si>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</si>
  <si>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</si>
  <si>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</si>
  <si>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</si>
  <si>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</si>
  <si>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</si>
  <si>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</si>
  <si>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</si>
  <si>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</si>
  <si>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</si>
  <si>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</si>
  <si>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</si>
  <si>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</si>
  <si>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</si>
  <si>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</si>
  <si>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</si>
  <si>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</si>
  <si>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</si>
  <si>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</si>
  <si>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</si>
  <si>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</si>
  <si>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</si>
  <si>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</si>
  <si>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</si>
  <si>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</si>
  <si>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</si>
  <si>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</si>
  <si>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</si>
  <si>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</si>
  <si>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</si>
  <si>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</si>
  <si>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</si>
  <si>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</si>
  <si>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</si>
  <si>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</si>
  <si>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</si>
  <si>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</si>
  <si>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</si>
  <si>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</si>
  <si>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</si>
  <si>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</si>
  <si>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</si>
  <si>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</si>
  <si>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</si>
  <si>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</si>
  <si>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</si>
  <si>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</si>
  <si>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</si>
  <si>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</si>
  <si>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</si>
  <si>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</si>
  <si>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</si>
  <si>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</si>
  <si>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</si>
  <si>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</si>
  <si>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</si>
  <si>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</si>
  <si>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</si>
  <si>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</si>
  <si>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</si>
  <si>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</si>
  <si>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</si>
  <si>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</si>
  <si>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</si>
  <si>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</si>
  <si>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</si>
  <si>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</si>
  <si>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</si>
  <si>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</si>
  <si>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</si>
  <si>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</si>
  <si>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</si>
  <si>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</si>
  <si>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</si>
  <si>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</si>
  <si>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</si>
  <si>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</si>
  <si>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</si>
  <si>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</si>
  <si>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</si>
  <si>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</si>
  <si>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</si>
  <si>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</si>
  <si>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</si>
  <si>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</si>
  <si>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</si>
  <si>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</si>
  <si>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</si>
  <si>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</si>
  <si>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</si>
  <si>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</si>
  <si>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</si>
  <si>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</si>
  <si>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</si>
  <si>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</si>
  <si>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</si>
  <si>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</si>
  <si>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</si>
  <si>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</si>
  <si>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</si>
  <si>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</si>
  <si>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</si>
  <si>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</si>
  <si>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</si>
  <si>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</si>
  <si>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</si>
  <si>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</si>
  <si>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</si>
  <si>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</si>
  <si>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</si>
  <si>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</si>
  <si>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</si>
  <si>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</si>
  <si>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</si>
  <si>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</si>
  <si>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</si>
  <si>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</si>
  <si>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</si>
  <si>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</si>
  <si>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</si>
  <si>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</si>
  <si>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</si>
  <si>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</si>
  <si>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</si>
  <si>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</si>
  <si>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</si>
  <si>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</si>
  <si>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</si>
  <si>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</si>
  <si>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</si>
  <si>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</si>
  <si>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</si>
  <si>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</si>
  <si>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</si>
  <si>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</si>
  <si>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</si>
  <si>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</si>
  <si>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</si>
  <si>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</si>
  <si>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</si>
  <si>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</si>
  <si>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</si>
  <si>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</si>
  <si>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</si>
  <si>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</si>
  <si>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</si>
  <si>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</si>
  <si>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</si>
  <si>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</si>
  <si>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</si>
  <si>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</si>
  <si>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</si>
  <si>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</si>
  <si>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</si>
  <si>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</si>
  <si>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</si>
  <si>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</si>
  <si>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</si>
  <si>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</si>
  <si>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</si>
  <si>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</si>
  <si>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</si>
  <si>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</si>
  <si>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</si>
  <si>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</si>
  <si>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</si>
  <si>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</si>
  <si>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</si>
  <si>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</si>
  <si>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</si>
  <si>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</si>
  <si>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</si>
  <si>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</si>
  <si>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</si>
  <si>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</si>
  <si>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</si>
  <si>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</si>
  <si>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</si>
  <si>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</si>
  <si>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</si>
  <si>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</si>
  <si>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</si>
  <si>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</si>
  <si>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</si>
  <si>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</si>
  <si>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</si>
  <si>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</si>
  <si>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</si>
  <si>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</si>
  <si>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</si>
  <si>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</si>
  <si>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</si>
  <si>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</si>
  <si>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</si>
  <si>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</si>
  <si>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</si>
  <si>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</si>
  <si>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</si>
  <si>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</si>
  <si>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</si>
  <si>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</si>
  <si>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</si>
  <si>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</si>
  <si>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</si>
  <si>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</si>
  <si>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</si>
  <si>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</si>
  <si>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</si>
  <si>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</si>
  <si>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</si>
  <si>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</si>
  <si>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</si>
  <si>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</si>
  <si>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</si>
  <si>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</si>
  <si>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</si>
  <si>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</si>
  <si>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</si>
  <si>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</si>
  <si>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</si>
  <si>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</si>
  <si>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</si>
  <si>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</si>
  <si>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</si>
  <si>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</si>
  <si>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</si>
  <si>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</si>
  <si>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</si>
  <si>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</si>
  <si>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</si>
  <si>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</si>
  <si>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</si>
  <si>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</si>
  <si>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</si>
  <si>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</si>
  <si>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</si>
  <si>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</si>
  <si>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</si>
  <si>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</si>
  <si>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</si>
  <si>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</si>
  <si>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</si>
  <si>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</si>
  <si>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</si>
  <si>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</si>
  <si>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</si>
  <si>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</si>
  <si>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</si>
  <si>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</si>
  <si>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</si>
  <si>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</si>
  <si>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</si>
  <si>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</si>
  <si>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</si>
  <si>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</si>
  <si>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</si>
  <si>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</si>
  <si>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</si>
  <si>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</si>
  <si>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</si>
  <si>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</si>
  <si>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</si>
  <si>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</si>
  <si>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</si>
  <si>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</si>
  <si>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</si>
  <si>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</si>
  <si>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</si>
  <si>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</si>
  <si>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</si>
  <si>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</si>
  <si>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</si>
  <si>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</si>
  <si>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</si>
  <si>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</si>
  <si>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</si>
  <si>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</si>
  <si>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</si>
  <si>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</si>
  <si>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</si>
  <si>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</si>
  <si>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</si>
  <si>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</si>
  <si>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</si>
  <si>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</si>
  <si>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</si>
  <si>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</si>
  <si>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</si>
  <si>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</si>
  <si>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</si>
  <si>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</si>
  <si>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</si>
  <si>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</si>
  <si>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</si>
  <si>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</si>
  <si>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</si>
  <si>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</si>
  <si>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</si>
  <si>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</si>
  <si>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</si>
  <si>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</si>
  <si>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</si>
  <si>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</si>
  <si>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</si>
  <si>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</si>
  <si>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</si>
  <si>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</si>
  <si>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</si>
  <si>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</si>
  <si>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</si>
  <si>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</si>
  <si>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</si>
  <si>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</si>
  <si>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</si>
  <si>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</si>
  <si>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</si>
  <si>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</si>
  <si>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</si>
  <si>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</si>
  <si>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</si>
  <si>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</si>
  <si>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</si>
  <si>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</si>
  <si>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</si>
  <si>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</si>
  <si>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</si>
  <si>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</si>
  <si>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</si>
  <si>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</si>
  <si>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</si>
  <si>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</si>
  <si>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</si>
  <si>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</si>
  <si>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</si>
  <si>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</si>
  <si>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</si>
  <si>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</si>
  <si>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</si>
  <si>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</si>
  <si>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</si>
  <si>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</si>
  <si>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</si>
  <si>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</si>
  <si>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</si>
  <si>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</si>
  <si>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</si>
  <si>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</si>
  <si>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</si>
  <si>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</si>
  <si>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</si>
  <si>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</si>
  <si>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</si>
  <si>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</si>
  <si>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</si>
  <si>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</si>
  <si>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</si>
  <si>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</si>
  <si>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</si>
  <si>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</si>
  <si>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</si>
  <si>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</si>
  <si>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</si>
  <si>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</si>
  <si>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</si>
  <si>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</si>
  <si>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</si>
  <si>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</si>
  <si>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</si>
  <si>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</si>
  <si>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</si>
  <si>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</si>
  <si>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</si>
  <si>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</si>
  <si>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</si>
  <si>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</si>
  <si>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</si>
  <si>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</si>
  <si>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</si>
  <si>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</si>
  <si>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</si>
  <si>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</si>
  <si>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</si>
  <si>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</si>
  <si>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</si>
  <si>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</si>
  <si>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</si>
  <si>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</si>
  <si>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</si>
  <si>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</si>
  <si>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</si>
  <si>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</si>
  <si>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</si>
  <si>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</si>
  <si>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</si>
  <si>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</si>
  <si>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</si>
  <si>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</si>
  <si>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</si>
  <si>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</si>
  <si>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</si>
  <si>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</si>
  <si>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</si>
  <si>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</si>
  <si>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</si>
  <si>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</si>
  <si>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</si>
  <si>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</si>
  <si>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</si>
  <si>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</si>
  <si>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</si>
  <si>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</si>
  <si>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</si>
  <si>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</si>
  <si>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</si>
  <si>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</si>
  <si>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</si>
  <si>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</si>
  <si>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</si>
  <si>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</si>
  <si>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</si>
  <si>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</si>
  <si>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</si>
  <si>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</si>
  <si>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</si>
  <si>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</si>
  <si>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</si>
  <si>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</si>
  <si>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</si>
  <si>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</si>
  <si>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</si>
  <si>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</si>
  <si>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</si>
  <si>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</si>
  <si>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</si>
  <si>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</si>
  <si>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</si>
  <si>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</si>
  <si>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</si>
  <si>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</si>
  <si>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</si>
  <si>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</si>
  <si>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</si>
  <si>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</si>
  <si>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</si>
  <si>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</si>
  <si>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</si>
  <si>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</si>
  <si>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</si>
  <si>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</si>
  <si>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</si>
  <si>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</si>
  <si>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</si>
  <si>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</si>
  <si>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</si>
  <si>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</si>
  <si>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</si>
  <si>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</si>
  <si>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</si>
  <si>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</si>
  <si>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</si>
  <si>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</si>
  <si>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</si>
  <si>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</si>
  <si>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</si>
  <si>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</si>
  <si>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</si>
  <si>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</si>
  <si>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</si>
  <si>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</si>
  <si>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</si>
  <si>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</si>
  <si>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</si>
  <si>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</si>
  <si>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</si>
  <si>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</si>
  <si>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</si>
  <si>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</si>
  <si>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</si>
  <si>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</si>
  <si>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</si>
  <si>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</si>
  <si>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</si>
  <si>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</si>
  <si>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</si>
  <si>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</si>
  <si>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</si>
  <si>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</si>
  <si>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</si>
  <si>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</si>
  <si>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</si>
  <si>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</si>
  <si>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</si>
  <si>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</si>
  <si>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</si>
  <si>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</si>
  <si>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</si>
  <si>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</si>
  <si>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</si>
  <si>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</si>
  <si>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</si>
  <si>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</si>
  <si>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</si>
  <si>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</si>
  <si>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</si>
  <si>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</si>
  <si>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</si>
  <si>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</si>
  <si>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</si>
  <si>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</si>
  <si>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</si>
  <si>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</si>
  <si>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</si>
  <si>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</si>
  <si>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</si>
  <si>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</si>
  <si>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</si>
  <si>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</si>
  <si>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</si>
  <si>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</si>
  <si>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</si>
  <si>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</si>
  <si>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</si>
  <si>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</si>
  <si>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</si>
  <si>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</si>
  <si>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</si>
  <si>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</si>
  <si>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</si>
  <si>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</si>
  <si>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</si>
  <si>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</si>
  <si>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</si>
  <si>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</si>
  <si>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</si>
  <si>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</si>
  <si>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</si>
  <si>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</si>
  <si>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</si>
  <si>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</si>
  <si>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</si>
  <si>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</si>
  <si>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</si>
  <si>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</si>
  <si>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</si>
  <si>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</si>
  <si>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</si>
  <si>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</si>
  <si>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</si>
  <si>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</si>
  <si>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</si>
  <si>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</si>
  <si>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</si>
  <si>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</si>
  <si>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</si>
  <si>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</si>
  <si>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</si>
  <si>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</si>
  <si>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</si>
  <si>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</si>
  <si>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</si>
  <si>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</si>
  <si>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</si>
  <si>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</si>
  <si>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</si>
  <si>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</si>
  <si>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</si>
  <si>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</si>
  <si>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</si>
  <si>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</si>
  <si>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</si>
  <si>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</si>
  <si>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</si>
  <si>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</si>
  <si>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</si>
  <si>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</si>
  <si>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</si>
  <si>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</si>
  <si>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</si>
  <si>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</si>
  <si>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</si>
  <si>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</si>
  <si>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</si>
  <si>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</si>
  <si>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</si>
  <si>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</si>
  <si>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</si>
  <si>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</si>
  <si>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</si>
  <si>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</si>
  <si>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</si>
  <si>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</si>
  <si>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</si>
  <si>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</si>
  <si>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</si>
  <si>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</si>
  <si>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</si>
  <si>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</si>
  <si>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</si>
  <si>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</si>
  <si>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</si>
  <si>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</si>
  <si>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</si>
  <si>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</si>
  <si>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</si>
  <si>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</si>
  <si>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</si>
  <si>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</si>
  <si>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</si>
  <si>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</si>
  <si>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</si>
  <si>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</si>
  <si>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</si>
  <si>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</si>
  <si>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</si>
  <si>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</si>
  <si>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</si>
  <si>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</si>
  <si>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</si>
  <si>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</si>
  <si>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</si>
  <si>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</si>
  <si>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</si>
  <si>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</si>
  <si>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</si>
  <si>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</si>
  <si>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</si>
  <si>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</si>
  <si>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</si>
  <si>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</si>
  <si>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</si>
  <si>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</si>
  <si>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</si>
  <si>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</si>
  <si>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</si>
  <si>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</si>
  <si>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</si>
  <si>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</si>
  <si>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</si>
  <si>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</si>
  <si>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</si>
  <si>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</si>
  <si>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</si>
  <si>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</si>
  <si>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</si>
  <si>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</si>
  <si>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</si>
  <si>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</si>
  <si>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</si>
  <si>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</si>
  <si>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</si>
  <si>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</si>
  <si>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</si>
  <si>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</si>
  <si>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</si>
  <si>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</si>
  <si>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</si>
  <si>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</si>
  <si>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</si>
  <si>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</si>
  <si>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</si>
  <si>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</si>
  <si>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</si>
  <si>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</si>
  <si>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</si>
  <si>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</si>
  <si>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</si>
  <si>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</si>
  <si>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</si>
  <si>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</si>
  <si>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</si>
  <si>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</si>
  <si>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</si>
  <si>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</si>
  <si>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</si>
  <si>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</si>
  <si>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</si>
  <si>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</si>
  <si>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</si>
  <si>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</si>
  <si>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</si>
  <si>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</si>
  <si>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</si>
  <si>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</si>
  <si>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</si>
  <si>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</si>
  <si>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</si>
  <si>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</si>
  <si>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</si>
  <si>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</si>
  <si>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</si>
  <si>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</si>
  <si>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</si>
  <si>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</si>
  <si>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</si>
  <si>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</si>
  <si>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</si>
  <si>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</si>
  <si>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</si>
  <si>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</si>
  <si>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</si>
  <si>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</si>
  <si>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</si>
  <si>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</si>
  <si>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</si>
  <si>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</si>
  <si>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</si>
  <si>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</si>
  <si>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</si>
  <si>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</si>
  <si>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</si>
  <si>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</si>
  <si>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</si>
  <si>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</si>
  <si>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</si>
  <si>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</si>
  <si>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</si>
  <si>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</si>
  <si>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</si>
  <si>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</si>
  <si>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</si>
  <si>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</si>
  <si>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</si>
  <si>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</si>
  <si>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</si>
  <si>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</si>
  <si>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</si>
  <si>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</si>
  <si>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</si>
  <si>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</si>
  <si>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</si>
  <si>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</si>
  <si>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</si>
  <si>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</si>
  <si>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</si>
  <si>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</si>
  <si>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</si>
  <si>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</si>
  <si>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</si>
  <si>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</si>
  <si>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</si>
  <si>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</si>
  <si>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</si>
  <si>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</si>
  <si>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</si>
  <si>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</si>
  <si>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</si>
  <si>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</si>
  <si>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</si>
  <si>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</si>
  <si>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</si>
  <si>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</si>
  <si>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</si>
  <si>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</si>
  <si>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</si>
  <si>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</si>
  <si>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</si>
  <si>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</si>
  <si>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</si>
  <si>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</si>
  <si>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</si>
  <si>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</si>
  <si>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</si>
  <si>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</si>
  <si>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</si>
  <si>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</si>
  <si>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</si>
  <si>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</si>
  <si>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</si>
  <si>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</si>
  <si>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</si>
  <si>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</si>
  <si>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</si>
  <si>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</si>
  <si>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</si>
  <si>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</si>
  <si>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</si>
  <si>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</si>
  <si>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</si>
  <si>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</si>
  <si>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</si>
  <si>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</si>
  <si>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</si>
  <si>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</si>
  <si>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</si>
  <si>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</si>
  <si>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</si>
  <si>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</si>
  <si>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</si>
  <si>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</si>
  <si>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</si>
  <si>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</si>
  <si>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</si>
  <si>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</si>
  <si>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</si>
  <si>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</si>
  <si>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</si>
  <si>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</si>
  <si>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</si>
  <si>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</si>
  <si>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</si>
  <si>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</si>
  <si>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</si>
  <si>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</si>
  <si>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</si>
  <si>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</si>
  <si>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</si>
  <si>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</si>
  <si>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</si>
  <si>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</si>
  <si>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</si>
  <si>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</si>
  <si>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</si>
  <si>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</si>
  <si>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</si>
  <si>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</si>
  <si>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</si>
  <si>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</si>
  <si>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</si>
  <si>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</si>
  <si>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</si>
  <si>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</si>
  <si>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</si>
  <si>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</si>
  <si>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</si>
  <si>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</si>
  <si>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</si>
  <si>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</si>
  <si>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</si>
  <si>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</si>
  <si>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</si>
  <si>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</si>
  <si>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</si>
  <si>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</si>
  <si>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</si>
  <si>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</si>
  <si>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</si>
  <si>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</si>
  <si>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</si>
  <si>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</si>
  <si>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</si>
  <si>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</si>
  <si>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</si>
  <si>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</si>
  <si>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</si>
  <si>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</si>
  <si>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</si>
  <si>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</si>
  <si>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</si>
  <si>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</si>
  <si>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</si>
  <si>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</si>
  <si>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</si>
  <si>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</si>
  <si>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</si>
  <si>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</si>
  <si>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</si>
  <si>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</si>
  <si>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</si>
  <si>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</si>
  <si>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</si>
  <si>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</si>
  <si>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</si>
  <si>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</si>
  <si>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</si>
  <si>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</si>
  <si>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</si>
  <si>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</si>
  <si>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</si>
  <si>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</si>
  <si>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</si>
  <si>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</si>
  <si>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</si>
  <si>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</si>
  <si>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</si>
  <si>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</si>
  <si>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</si>
  <si>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</si>
  <si>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</si>
  <si>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</si>
  <si>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</si>
  <si>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</si>
  <si>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</si>
  <si>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</si>
  <si>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</si>
  <si>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</si>
  <si>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</si>
  <si>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</si>
  <si>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</si>
  <si>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</si>
  <si>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</si>
  <si>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</si>
  <si>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</si>
  <si>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</si>
  <si>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</si>
  <si>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</si>
  <si>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</si>
  <si>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</si>
  <si>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</si>
  <si>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</si>
  <si>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</si>
  <si>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</si>
  <si>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</si>
  <si>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</si>
  <si>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</si>
  <si>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</si>
  <si>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</si>
  <si>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</si>
  <si>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</si>
  <si>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</si>
  <si>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</si>
  <si>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</si>
  <si>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</si>
  <si>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</si>
  <si>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</si>
  <si>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</si>
  <si>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</si>
  <si>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</si>
  <si>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</si>
  <si>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</si>
  <si>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</si>
  <si>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</si>
  <si>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</si>
  <si>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</si>
  <si>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</si>
  <si>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</si>
  <si>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</si>
  <si>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</si>
  <si>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</si>
  <si>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</si>
  <si>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</si>
  <si>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</si>
  <si>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</si>
  <si>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</si>
  <si>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</si>
  <si>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</si>
  <si>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</si>
  <si>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</si>
  <si>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</si>
  <si>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</si>
  <si>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</si>
  <si>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</si>
  <si>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</si>
  <si>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</si>
  <si>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</si>
  <si>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</si>
  <si>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</si>
  <si>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</si>
  <si>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</si>
  <si>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</si>
  <si>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</si>
  <si>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</si>
  <si>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</si>
  <si>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</si>
  <si>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</si>
  <si>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</si>
  <si>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</si>
  <si>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</si>
  <si>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</si>
  <si>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</si>
  <si>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</si>
  <si>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</si>
  <si>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</si>
  <si>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</si>
  <si>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</si>
  <si>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</si>
  <si>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</si>
  <si>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</si>
  <si>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</si>
  <si>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</si>
  <si>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</si>
  <si>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</si>
  <si>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</si>
  <si>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</si>
  <si>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</si>
  <si>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</si>
  <si>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</si>
  <si>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</si>
  <si>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</si>
  <si>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</si>
  <si>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</si>
  <si>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</si>
  <si>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</si>
  <si>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</si>
  <si>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</si>
  <si>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</si>
  <si>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</si>
  <si>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</si>
  <si>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</si>
  <si>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</si>
  <si>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</si>
  <si>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</si>
  <si>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</si>
  <si>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</si>
  <si>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</si>
  <si>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</si>
  <si>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</si>
  <si>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</si>
  <si>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</si>
  <si>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</si>
  <si>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</si>
  <si>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</si>
  <si>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</si>
  <si>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</si>
  <si>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</si>
  <si>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</si>
  <si>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</si>
  <si>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</si>
  <si>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</si>
  <si>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</si>
  <si>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</si>
  <si>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</si>
  <si>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</si>
  <si>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</si>
  <si>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</si>
  <si>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</si>
  <si>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</si>
  <si>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</si>
  <si>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</si>
  <si>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</si>
  <si>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</si>
  <si>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</si>
  <si>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</si>
  <si>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</si>
  <si>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</si>
  <si>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</si>
  <si>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</si>
  <si>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</si>
  <si>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</si>
  <si>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</si>
  <si>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</si>
  <si>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</si>
  <si>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</si>
  <si>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</si>
  <si>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</si>
  <si>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</si>
  <si>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</si>
  <si>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</si>
  <si>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</si>
  <si>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</si>
  <si>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</si>
  <si>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</si>
  <si>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</si>
  <si>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</si>
  <si>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</si>
  <si>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</si>
  <si>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</si>
  <si>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</si>
  <si>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</si>
  <si>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</si>
  <si>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</si>
  <si>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</si>
  <si>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</si>
  <si>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</si>
  <si>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</si>
  <si>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</si>
  <si>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</si>
  <si>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</si>
  <si>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</si>
  <si>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</si>
  <si>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</si>
  <si>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</si>
  <si>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</si>
  <si>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</si>
  <si>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</si>
  <si>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</si>
  <si>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</si>
  <si>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</si>
  <si>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</si>
  <si>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</si>
  <si>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</si>
  <si>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</si>
  <si>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</si>
  <si>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</si>
  <si>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</si>
  <si>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</si>
  <si>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</si>
  <si>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</si>
  <si>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</si>
  <si>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</si>
  <si>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</si>
  <si>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</si>
  <si>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</si>
  <si>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</si>
  <si>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</si>
  <si>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</si>
  <si>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</si>
  <si>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</si>
  <si>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</si>
  <si>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</si>
  <si>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</si>
  <si>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</si>
  <si>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</si>
  <si>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</si>
  <si>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</si>
  <si>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</si>
  <si>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</si>
  <si>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</si>
  <si>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</si>
  <si>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</si>
  <si>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</si>
  <si>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</si>
  <si>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</si>
  <si>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</si>
  <si>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</si>
  <si>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</si>
  <si>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</si>
  <si>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</si>
  <si>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</si>
  <si>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</si>
  <si>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</si>
  <si>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</si>
  <si>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</si>
  <si>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</si>
  <si>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</si>
  <si>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</si>
  <si>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</si>
  <si>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</si>
  <si>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</si>
  <si>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</si>
  <si>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</si>
  <si>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</si>
  <si>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</si>
  <si>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</si>
  <si>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</si>
  <si>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</si>
  <si>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</si>
  <si>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</si>
  <si>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</si>
  <si>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</si>
  <si>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</si>
  <si>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</si>
  <si>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</si>
  <si>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</si>
  <si>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</si>
  <si>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</si>
  <si>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</si>
  <si>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</si>
  <si>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</si>
  <si>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</si>
  <si>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</si>
  <si>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</si>
  <si>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</si>
  <si>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</si>
  <si>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</si>
  <si>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</si>
  <si>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</si>
  <si>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</si>
  <si>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</si>
  <si>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</si>
  <si>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</si>
  <si>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</si>
  <si>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</si>
  <si>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</si>
  <si>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</si>
  <si>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</si>
  <si>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</si>
  <si>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</si>
  <si>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</si>
  <si>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</si>
  <si>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</si>
  <si>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</si>
  <si>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</si>
  <si>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</si>
  <si>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</si>
  <si>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</si>
  <si>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</si>
  <si>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</si>
  <si>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</si>
  <si>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</si>
  <si>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</si>
  <si>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</si>
  <si>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</si>
  <si>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</si>
  <si>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</si>
  <si>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</si>
  <si>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</si>
  <si>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</si>
  <si>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</si>
  <si>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</si>
  <si>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</si>
  <si>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</si>
  <si>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</si>
  <si>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</si>
  <si>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</si>
  <si>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</si>
  <si>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</si>
  <si>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</si>
  <si>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</si>
  <si>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</si>
  <si>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</si>
  <si>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</si>
  <si>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</si>
  <si>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</si>
  <si>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</si>
  <si>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</si>
  <si>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</si>
  <si>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</si>
  <si>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</si>
  <si>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</si>
  <si>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</si>
  <si>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</si>
  <si>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</si>
  <si>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</si>
  <si>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</si>
  <si>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</si>
  <si>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</si>
  <si>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</si>
  <si>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</si>
  <si>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</si>
  <si>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</si>
  <si>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</si>
  <si>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</si>
  <si>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</si>
  <si>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</si>
  <si>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</si>
  <si>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</si>
  <si>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</si>
  <si>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</si>
  <si>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</si>
  <si>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</si>
  <si>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</si>
  <si>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</si>
  <si>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</si>
  <si>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</si>
  <si>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</si>
  <si>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</si>
  <si>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</si>
  <si>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</si>
  <si>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</si>
  <si>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</si>
  <si>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</si>
  <si>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</si>
  <si>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</si>
  <si>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</si>
  <si>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</si>
  <si>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</si>
  <si>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</si>
  <si>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</si>
  <si>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</si>
  <si>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</si>
  <si>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</si>
  <si>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</si>
  <si>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</si>
  <si>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</si>
  <si>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</si>
  <si>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</si>
  <si>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</si>
  <si>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</si>
  <si>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</si>
  <si>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</si>
  <si>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</si>
  <si>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</si>
  <si>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</si>
  <si>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</si>
  <si>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</si>
  <si>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</si>
  <si>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</si>
  <si>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</si>
  <si>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</si>
  <si>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</si>
  <si>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</si>
  <si>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</si>
  <si>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</si>
  <si>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</si>
  <si>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</si>
  <si>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</si>
  <si>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</si>
  <si>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</si>
  <si>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</si>
  <si>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</si>
  <si>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</si>
  <si>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</si>
  <si>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</si>
  <si>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</si>
  <si>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</si>
  <si>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</si>
  <si>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</si>
  <si>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</si>
  <si>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</si>
  <si>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</si>
  <si>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</si>
  <si>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</si>
  <si>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</si>
  <si>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</si>
  <si>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</si>
  <si>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</si>
  <si>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</si>
  <si>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</si>
  <si>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</si>
  <si>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</si>
  <si>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</si>
  <si>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</si>
  <si>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</si>
  <si>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</si>
  <si>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</si>
  <si>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</si>
  <si>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</si>
  <si>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</si>
  <si>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</si>
  <si>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</si>
  <si>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</si>
  <si>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</si>
  <si>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</si>
  <si>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</si>
  <si>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</si>
  <si>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</si>
  <si>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</si>
  <si>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</si>
  <si>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</si>
  <si>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</si>
  <si>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</si>
  <si>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</si>
  <si>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</si>
  <si>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</si>
  <si>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</si>
  <si>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</si>
  <si>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</si>
  <si>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</si>
  <si>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</si>
  <si>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</si>
  <si>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</si>
  <si>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</si>
  <si>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</si>
  <si>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</si>
  <si>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</si>
  <si>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</si>
  <si>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</si>
  <si>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</si>
  <si>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</si>
  <si>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</si>
  <si>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</si>
  <si>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</si>
  <si>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</si>
  <si>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</si>
  <si>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</si>
  <si>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</si>
  <si>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</si>
  <si>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</si>
  <si>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</si>
  <si>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</si>
  <si>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</si>
  <si>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</si>
  <si>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</si>
  <si>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</si>
  <si>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</si>
  <si>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</si>
  <si>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</si>
  <si>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</si>
  <si>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</si>
  <si>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</si>
  <si>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</si>
  <si>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</si>
  <si>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</si>
  <si>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</si>
  <si>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</si>
  <si>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</si>
  <si>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</si>
  <si>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</si>
  <si>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</si>
  <si>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</si>
  <si>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</si>
  <si>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</si>
  <si>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</si>
  <si>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</si>
  <si>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</si>
  <si>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</si>
  <si>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</si>
  <si>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</si>
  <si>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</si>
  <si>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</si>
  <si>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</si>
  <si>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</si>
  <si>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</si>
  <si>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</si>
  <si>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</si>
  <si>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</si>
  <si>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</si>
  <si>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</si>
  <si>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</si>
  <si>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</si>
  <si>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</si>
  <si>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</si>
  <si>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</si>
  <si>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</si>
  <si>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</si>
  <si>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</si>
  <si>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</si>
  <si>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</si>
  <si>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</si>
  <si>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</si>
  <si>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</si>
  <si>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</si>
  <si>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</si>
  <si>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</si>
  <si>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</si>
  <si>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</si>
  <si>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</si>
  <si>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</si>
  <si>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</si>
  <si>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</si>
  <si>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</si>
  <si>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</si>
  <si>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</si>
  <si>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</si>
  <si>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</si>
  <si>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</si>
  <si>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</si>
  <si>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</si>
  <si>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</si>
  <si>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</si>
  <si>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</si>
  <si>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</si>
  <si>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</si>
  <si>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</si>
  <si>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</si>
  <si>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</si>
  <si>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</si>
  <si>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</si>
  <si>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</si>
  <si>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</si>
  <si>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</si>
  <si>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</si>
  <si>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</si>
  <si>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</si>
  <si>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</si>
  <si>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</si>
  <si>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</si>
  <si>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</si>
  <si>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</si>
  <si>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</si>
  <si>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</si>
  <si>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</si>
  <si>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</si>
  <si>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</si>
  <si>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</si>
  <si>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</si>
  <si>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</si>
  <si>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</si>
  <si>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</si>
  <si>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</si>
  <si>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</si>
  <si>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</si>
  <si>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</si>
  <si>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</si>
  <si>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</si>
  <si>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</si>
  <si>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</si>
  <si>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</si>
  <si>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</si>
  <si>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</si>
  <si>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</si>
  <si>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</si>
  <si>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</si>
  <si>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</si>
  <si>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</si>
  <si>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</si>
  <si>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</si>
  <si>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</si>
  <si>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</si>
  <si>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</si>
  <si>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</si>
  <si>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</si>
  <si>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</si>
  <si>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</si>
  <si>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</si>
  <si>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</si>
  <si>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</si>
  <si>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</si>
  <si>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</si>
  <si>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</si>
  <si>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</si>
  <si>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</si>
  <si>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</si>
  <si>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</si>
  <si>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</si>
  <si>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</si>
  <si>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</si>
  <si>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</si>
  <si>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</si>
  <si>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</si>
  <si>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</si>
  <si>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</si>
  <si>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</si>
  <si>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</si>
  <si>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</si>
  <si>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</si>
  <si>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</si>
  <si>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</si>
  <si>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</si>
  <si>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</si>
  <si>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</si>
  <si>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</si>
  <si>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</si>
  <si>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</si>
  <si>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</si>
  <si>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</si>
  <si>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</si>
  <si>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</si>
  <si>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</si>
  <si>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</si>
  <si>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</si>
  <si>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</si>
  <si>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</si>
  <si>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</si>
  <si>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</si>
  <si>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</si>
  <si>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</si>
  <si>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</si>
  <si>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</si>
  <si>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</si>
  <si>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</si>
  <si>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</si>
  <si>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</si>
  <si>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</si>
  <si>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</si>
  <si>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</si>
  <si>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</si>
  <si>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</si>
  <si>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</si>
  <si>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</si>
  <si>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</si>
  <si>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</si>
  <si>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</si>
  <si>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</si>
  <si>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</si>
  <si>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</si>
  <si>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</si>
  <si>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</si>
  <si>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</si>
  <si>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</si>
  <si>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</si>
  <si>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</si>
  <si>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</si>
  <si>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</si>
  <si>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</si>
  <si>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</si>
  <si>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</si>
  <si>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</si>
  <si>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</si>
  <si>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</si>
  <si>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</si>
  <si>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</si>
  <si>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</si>
  <si>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</si>
  <si>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</si>
  <si>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</si>
  <si>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</si>
  <si>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</si>
  <si>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</si>
  <si>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</si>
  <si>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</si>
  <si>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</si>
  <si>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</si>
  <si>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</si>
  <si>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</si>
  <si>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</si>
  <si>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</si>
  <si>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</si>
  <si>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</si>
  <si>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</si>
  <si>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</si>
  <si>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</si>
  <si>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</si>
  <si>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</si>
  <si>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</si>
  <si>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</si>
  <si>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</si>
  <si>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</si>
  <si>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</si>
  <si>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</si>
  <si>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</si>
  <si>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</si>
  <si>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</si>
  <si>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</si>
  <si>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</si>
  <si>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</si>
  <si>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</si>
  <si>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</si>
  <si>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</si>
  <si>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</si>
  <si>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</si>
  <si>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</si>
  <si>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</si>
  <si>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</si>
  <si>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</si>
  <si>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</si>
  <si>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</si>
  <si>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</si>
  <si>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</si>
  <si>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</si>
  <si>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</si>
  <si>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</si>
  <si>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</si>
  <si>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</si>
  <si>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</si>
  <si>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</si>
  <si>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</si>
  <si>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</si>
  <si>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</si>
  <si>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</si>
  <si>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</si>
  <si>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</si>
  <si>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</si>
  <si>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</si>
  <si>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</si>
  <si>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</si>
  <si>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</si>
  <si>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</si>
  <si>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</si>
  <si>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</si>
  <si>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</si>
  <si>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</si>
  <si>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</si>
  <si>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</si>
  <si>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</si>
  <si>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</si>
  <si>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</si>
  <si>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</si>
  <si>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</si>
  <si>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</si>
  <si>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</si>
  <si>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</si>
  <si>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</si>
  <si>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</si>
  <si>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</si>
  <si>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</si>
  <si>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</si>
  <si>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</si>
  <si>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</si>
  <si>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</si>
  <si>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</si>
  <si>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</si>
  <si>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</si>
  <si>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</si>
  <si>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</si>
  <si>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</si>
  <si>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</si>
  <si>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</si>
  <si>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</si>
  <si>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</si>
  <si>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</si>
  <si>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</si>
  <si>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</si>
  <si>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</si>
  <si>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</si>
  <si>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</si>
  <si>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</si>
  <si>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</si>
  <si>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</si>
  <si>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</si>
  <si>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</si>
  <si>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</si>
  <si>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</si>
  <si>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</si>
  <si>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</si>
  <si>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</si>
  <si>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</si>
  <si>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</si>
  <si>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</si>
  <si>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</si>
  <si>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</si>
  <si>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</si>
  <si>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</si>
  <si>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</si>
  <si>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</si>
  <si>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</si>
  <si>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</si>
  <si>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</si>
  <si>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</si>
  <si>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</si>
  <si>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</si>
  <si>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</si>
  <si>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</si>
  <si>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</si>
  <si>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</si>
  <si>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</si>
  <si>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</si>
  <si>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</si>
  <si>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</si>
  <si>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</si>
  <si>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</si>
  <si>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</si>
  <si>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</si>
  <si>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</si>
  <si>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</si>
  <si>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</si>
  <si>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</si>
  <si>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</si>
  <si>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</si>
  <si>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</si>
  <si>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</si>
  <si>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</si>
  <si>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</si>
  <si>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</si>
  <si>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</si>
  <si>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</si>
  <si>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</si>
  <si>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</si>
  <si>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</si>
  <si>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</si>
  <si>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</si>
  <si>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</si>
  <si>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</si>
  <si>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</si>
  <si>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</si>
  <si>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</si>
  <si>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</si>
  <si>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</si>
  <si>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</si>
  <si>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</si>
  <si>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</si>
  <si>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</si>
  <si>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</si>
  <si>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</si>
  <si>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</si>
  <si>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</si>
  <si>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</si>
  <si>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</si>
  <si>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</si>
  <si>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</si>
  <si>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</si>
  <si>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</si>
  <si>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</si>
  <si>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</si>
  <si>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</si>
  <si>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</si>
  <si>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</si>
  <si>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</si>
  <si>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</si>
  <si>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</si>
  <si>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</si>
  <si>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</si>
  <si>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</si>
  <si>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</si>
  <si>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</si>
  <si>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</si>
  <si>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</si>
  <si>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</si>
  <si>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</si>
  <si>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</si>
  <si>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</si>
  <si>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</si>
  <si>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</si>
  <si>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</si>
  <si>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</si>
  <si>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</si>
  <si>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</si>
  <si>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</si>
  <si>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</si>
  <si>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</si>
  <si>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</si>
  <si>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</si>
  <si>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</si>
  <si>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</si>
  <si>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</si>
  <si>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</si>
  <si>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</si>
  <si>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</si>
  <si>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</si>
  <si>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</si>
  <si>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</si>
  <si>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</si>
  <si>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</si>
  <si>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</si>
  <si>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</si>
  <si>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</si>
  <si>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</si>
  <si>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</si>
  <si>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</si>
  <si>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</si>
  <si>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</si>
  <si>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</si>
  <si>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</si>
  <si>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</si>
  <si>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</si>
  <si>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</si>
  <si>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</si>
  <si>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</si>
  <si>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</si>
  <si>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</si>
  <si>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</si>
  <si>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</si>
  <si>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</si>
  <si>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</si>
  <si>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</si>
  <si>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</si>
  <si>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</si>
  <si>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</si>
  <si>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</si>
  <si>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</si>
  <si>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</si>
  <si>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</si>
  <si>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</si>
  <si>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</si>
  <si>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</si>
  <si>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</si>
  <si>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</si>
  <si>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</si>
  <si>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</si>
  <si>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</si>
  <si>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</si>
  <si>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</si>
  <si>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</si>
  <si>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</si>
  <si>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</si>
  <si>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</si>
  <si>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</si>
  <si>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</si>
  <si>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</si>
  <si>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</si>
  <si>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</si>
  <si>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</si>
  <si>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</si>
  <si>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</si>
  <si>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</si>
  <si>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</si>
  <si>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</si>
  <si>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</si>
  <si>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</si>
  <si>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</si>
  <si>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</si>
  <si>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</si>
  <si>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</si>
  <si>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</si>
  <si>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</si>
  <si>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</si>
  <si>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</si>
  <si>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</si>
  <si>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</si>
  <si>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</si>
  <si>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</si>
  <si>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</si>
  <si>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</si>
  <si>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</si>
  <si>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</si>
  <si>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</si>
  <si>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</si>
  <si>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</si>
  <si>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</si>
  <si>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</si>
  <si>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</si>
  <si>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</si>
  <si>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</si>
  <si>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</si>
  <si>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</si>
  <si>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</si>
  <si>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</si>
  <si>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</si>
  <si>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</si>
  <si>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</si>
  <si>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</si>
  <si>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</si>
  <si>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</si>
  <si>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</si>
  <si>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</si>
  <si>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</si>
  <si>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</si>
  <si>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</si>
  <si>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</si>
  <si>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</si>
  <si>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</si>
  <si>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</si>
  <si>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</si>
  <si>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</si>
  <si>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</si>
  <si>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</si>
  <si>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</si>
  <si>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</si>
  <si>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</si>
  <si>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</si>
  <si>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</si>
  <si>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</si>
  <si>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</si>
  <si>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</si>
  <si>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</si>
  <si>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</si>
  <si>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</si>
  <si>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</si>
  <si>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</si>
  <si>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</si>
  <si>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</si>
  <si>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</si>
  <si>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</si>
  <si>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</si>
  <si>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</si>
  <si>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</si>
  <si>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</si>
  <si>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</si>
  <si>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</si>
  <si>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</si>
  <si>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</si>
  <si>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</si>
  <si>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</si>
  <si>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</si>
  <si>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</si>
  <si>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</si>
  <si>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</si>
  <si>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</si>
  <si>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</si>
  <si>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</si>
  <si>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</si>
  <si>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</si>
  <si>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</si>
  <si>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</si>
  <si>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</si>
  <si>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</si>
  <si>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</si>
  <si>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</si>
  <si>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</si>
  <si>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</si>
  <si>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</si>
  <si>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</si>
  <si>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</si>
  <si>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</si>
  <si>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</si>
  <si>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</si>
  <si>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</si>
  <si>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</si>
  <si>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</si>
  <si>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</si>
  <si>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</si>
  <si>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</si>
  <si>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</si>
  <si>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</si>
  <si>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</si>
  <si>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</si>
  <si>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</si>
  <si>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</si>
  <si>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</si>
  <si>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</si>
  <si>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</si>
  <si>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</si>
  <si>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</si>
  <si>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</si>
  <si>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</si>
  <si>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</si>
  <si>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</si>
  <si>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</si>
  <si>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</si>
  <si>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</si>
  <si>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</si>
  <si>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</si>
  <si>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</si>
  <si>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</si>
  <si>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</si>
  <si>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</si>
  <si>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</si>
  <si>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</si>
  <si>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</si>
  <si>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</si>
  <si>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</si>
  <si>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</si>
  <si>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</si>
  <si>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</si>
  <si>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</si>
  <si>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</si>
  <si>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</si>
  <si>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</si>
  <si>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</si>
  <si>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</si>
  <si>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</si>
  <si>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</si>
  <si>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</si>
  <si>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</si>
  <si>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</si>
  <si>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</si>
  <si>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</si>
  <si>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</si>
  <si>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</si>
  <si>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</si>
  <si>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</si>
  <si>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</si>
  <si>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</si>
  <si>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</si>
  <si>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</si>
  <si>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</si>
  <si>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</si>
  <si>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</si>
  <si>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</si>
  <si>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</si>
  <si>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</si>
  <si>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</si>
  <si>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</si>
  <si>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</si>
  <si>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</si>
  <si>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</si>
  <si>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</si>
  <si>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</si>
  <si>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</si>
  <si>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</si>
  <si>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</si>
  <si>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</si>
  <si>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</si>
  <si>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</si>
  <si>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</si>
  <si>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</si>
  <si>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</si>
  <si>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</si>
  <si>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</si>
  <si>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</si>
  <si>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</si>
  <si>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</si>
  <si>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</si>
  <si>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</si>
  <si>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</si>
  <si>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</si>
  <si>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</si>
  <si>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</si>
  <si>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</si>
  <si>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</si>
  <si>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</si>
  <si>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</si>
  <si>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</si>
  <si>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</si>
  <si>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</si>
  <si>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</si>
  <si>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</si>
  <si>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</si>
  <si>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</si>
  <si>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</si>
  <si>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</si>
  <si>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</si>
  <si>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</si>
  <si>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</si>
  <si>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</si>
  <si>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</si>
  <si>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</si>
  <si>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</si>
  <si>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</si>
  <si>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</si>
  <si>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</si>
  <si>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</si>
  <si>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</si>
  <si>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</si>
  <si>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</si>
  <si>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</si>
  <si>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</si>
  <si>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</si>
  <si>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</si>
  <si>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</si>
  <si>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</si>
  <si>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</si>
  <si>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</si>
  <si>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</si>
  <si>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</si>
  <si>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</si>
  <si>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</si>
  <si>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</si>
  <si>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</si>
  <si>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</si>
  <si>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</si>
  <si>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</si>
  <si>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</si>
  <si>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</si>
  <si>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</si>
  <si>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</si>
  <si>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</si>
  <si>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</si>
  <si>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</si>
  <si>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</si>
  <si>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</si>
  <si>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</si>
  <si>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</si>
  <si>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</si>
  <si>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</si>
  <si>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</si>
  <si>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</si>
  <si>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</si>
  <si>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</si>
  <si>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</si>
  <si>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</si>
  <si>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</si>
  <si>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</si>
  <si>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</si>
  <si>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</si>
  <si>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</si>
  <si>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</si>
  <si>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</si>
  <si>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</si>
  <si>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</si>
  <si>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</si>
  <si>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</si>
  <si>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</si>
  <si>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</si>
  <si>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</si>
  <si>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</si>
  <si>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</si>
  <si>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</si>
  <si>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</si>
  <si>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</si>
  <si>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</si>
  <si>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</si>
  <si>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</si>
  <si>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</si>
  <si>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</si>
  <si>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</si>
  <si>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</si>
  <si>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</si>
  <si>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</si>
  <si>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</si>
  <si>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</si>
  <si>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</si>
  <si>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</si>
  <si>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</si>
  <si>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</si>
  <si>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</si>
  <si>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</si>
  <si>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</si>
  <si>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</si>
  <si>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</si>
  <si>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</si>
  <si>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</si>
  <si>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</si>
  <si>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</si>
  <si>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</si>
  <si>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</si>
  <si>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</si>
  <si>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</si>
  <si>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</si>
  <si>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</si>
  <si>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</si>
  <si>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</si>
  <si>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</si>
  <si>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</si>
  <si>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</si>
  <si>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</si>
  <si>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</si>
  <si>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</si>
  <si>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</si>
  <si>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</si>
  <si>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</si>
  <si>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</si>
  <si>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</si>
  <si>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</si>
  <si>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</si>
  <si>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</si>
  <si>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</si>
  <si>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</si>
  <si>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</si>
  <si>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</si>
  <si>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</si>
  <si>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</si>
  <si>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</si>
  <si>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</si>
  <si>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</si>
  <si>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</si>
  <si>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</si>
  <si>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</si>
  <si>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</si>
  <si>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</si>
  <si>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</si>
  <si>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</si>
  <si>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</si>
  <si>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</si>
  <si>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</si>
  <si>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</si>
  <si>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</si>
  <si>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</si>
  <si>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</si>
  <si>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</si>
  <si>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</si>
  <si>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</si>
  <si>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</si>
  <si>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</si>
  <si>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</si>
  <si>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</si>
  <si>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</si>
  <si>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</si>
  <si>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</si>
  <si>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</si>
  <si>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</si>
  <si>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</si>
  <si>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</si>
  <si>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</si>
  <si>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</si>
  <si>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</si>
  <si>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</si>
  <si>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</si>
  <si>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</si>
  <si>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</si>
  <si>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</si>
  <si>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</si>
  <si>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</si>
  <si>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</si>
  <si>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</si>
  <si>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</si>
  <si>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</si>
  <si>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</si>
  <si>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</si>
  <si>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</si>
  <si>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</si>
  <si>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</si>
  <si>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</si>
  <si>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</si>
  <si>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</si>
  <si>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</si>
  <si>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</si>
  <si>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</si>
  <si>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</si>
  <si>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</si>
  <si>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</si>
  <si>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</si>
  <si>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</si>
  <si>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</si>
  <si>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</si>
  <si>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</si>
  <si>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</si>
  <si>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</si>
  <si>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</si>
  <si>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</si>
  <si>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</si>
  <si>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</si>
  <si>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</si>
  <si>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</si>
  <si>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</si>
  <si>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</si>
  <si>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</si>
  <si>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</si>
  <si>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</si>
  <si>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</si>
  <si>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</si>
  <si>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</si>
  <si>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</si>
  <si>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</si>
  <si>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</si>
  <si>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</si>
  <si>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</si>
  <si>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</si>
  <si>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</si>
  <si>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</si>
  <si>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</si>
  <si>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</si>
  <si>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</si>
  <si>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</si>
  <si>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</si>
  <si>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</si>
  <si>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</si>
  <si>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</si>
  <si>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</si>
  <si>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</si>
  <si>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</si>
  <si>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</si>
  <si>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</si>
  <si>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</si>
  <si>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</si>
  <si>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</si>
  <si>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</si>
  <si>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</si>
  <si>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</si>
  <si>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</si>
  <si>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</si>
  <si>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</si>
  <si>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</si>
  <si>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</si>
  <si>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</si>
  <si>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</si>
  <si>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</si>
  <si>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</si>
  <si>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</si>
  <si>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</si>
  <si>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</si>
  <si>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</si>
  <si>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</si>
  <si>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</si>
  <si>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</si>
  <si>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</si>
  <si>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</si>
  <si>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</si>
  <si>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</si>
  <si>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</si>
  <si>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</si>
  <si>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</si>
  <si>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</si>
  <si>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</si>
  <si>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</si>
  <si>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</si>
  <si>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</si>
  <si>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</si>
  <si>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</si>
  <si>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</si>
  <si>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</si>
  <si>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</si>
  <si>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</si>
  <si>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</si>
  <si>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</si>
  <si>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</si>
  <si>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</si>
  <si>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</si>
  <si>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</si>
  <si>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</si>
  <si>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</si>
  <si>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</si>
  <si>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</si>
  <si>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</si>
  <si>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</si>
  <si>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</si>
  <si>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</si>
  <si>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</si>
  <si>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</si>
  <si>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</si>
  <si>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</si>
  <si>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</si>
  <si>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</si>
  <si>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</si>
  <si>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</si>
  <si>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</si>
  <si>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</si>
  <si>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</si>
  <si>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</si>
  <si>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</si>
  <si>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</si>
  <si>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</si>
  <si>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</si>
  <si>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</si>
  <si>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</si>
  <si>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</si>
  <si>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</si>
  <si>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</si>
  <si>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</si>
  <si>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</si>
  <si>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</si>
  <si>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</si>
  <si>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</si>
  <si>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</si>
  <si>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</si>
  <si>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</si>
  <si>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</si>
  <si>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</si>
  <si>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</si>
  <si>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</si>
  <si>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</si>
  <si>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</si>
  <si>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</si>
  <si>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</si>
  <si>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</si>
  <si>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</si>
  <si>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</si>
  <si>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</si>
  <si>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</si>
  <si>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</si>
  <si>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</si>
  <si>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</si>
  <si>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</si>
  <si>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</si>
  <si>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</si>
  <si>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</si>
  <si>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</si>
  <si>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</si>
  <si>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</si>
  <si>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</si>
  <si>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</si>
  <si>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</si>
  <si>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</si>
  <si>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</si>
  <si>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</si>
  <si>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</si>
  <si>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</si>
  <si>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</si>
  <si>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</si>
  <si>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</si>
  <si>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</si>
  <si>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</si>
  <si>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</si>
  <si>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</si>
  <si>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</si>
  <si>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</si>
  <si>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</si>
  <si>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</si>
  <si>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</si>
  <si>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</si>
  <si>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</si>
  <si>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</si>
  <si>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</si>
  <si>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</si>
  <si>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</si>
  <si>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</si>
  <si>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</si>
  <si>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</si>
  <si>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</si>
  <si>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</si>
  <si>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</si>
  <si>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</si>
  <si>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</si>
  <si>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</si>
  <si>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</si>
  <si>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</si>
  <si>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</si>
  <si>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</si>
  <si>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</si>
  <si>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</si>
  <si>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</si>
  <si>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</si>
  <si>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</si>
  <si>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</si>
  <si>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</si>
  <si>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</si>
  <si>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</si>
  <si>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</si>
  <si>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</si>
  <si>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</si>
  <si>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</si>
  <si>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</si>
  <si>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</si>
  <si>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</si>
  <si>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</si>
  <si>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</si>
  <si>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</si>
  <si>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</si>
  <si>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</si>
  <si>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</si>
  <si>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</si>
  <si>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</si>
  <si>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</si>
  <si>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</si>
  <si>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</si>
  <si>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</si>
  <si>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</si>
  <si>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</si>
  <si>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</si>
  <si>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</si>
  <si>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</si>
  <si>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</si>
  <si>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</si>
  <si>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</si>
  <si>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</si>
  <si>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</si>
  <si>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</si>
  <si>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</si>
  <si>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</si>
  <si>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</si>
  <si>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</si>
  <si>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</si>
  <si>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</si>
  <si>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</si>
  <si>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</si>
  <si>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</si>
  <si>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</si>
  <si>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</si>
  <si>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</si>
  <si>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</si>
  <si>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</si>
  <si>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</si>
  <si>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</si>
  <si>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</si>
  <si>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</si>
  <si>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</si>
  <si>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</si>
  <si>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</si>
  <si>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</si>
  <si>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</si>
  <si>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</si>
  <si>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</si>
  <si>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</si>
  <si>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</si>
  <si>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</si>
  <si>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</si>
  <si>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</si>
  <si>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</si>
  <si>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</si>
  <si>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</si>
  <si>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</si>
  <si>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</si>
  <si>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</si>
  <si>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</si>
  <si>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</si>
  <si>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</si>
  <si>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</si>
  <si>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</si>
  <si>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</si>
  <si>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</si>
  <si>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</si>
  <si>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</si>
  <si>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</si>
  <si>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</si>
  <si>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</si>
  <si>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</si>
  <si>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</si>
  <si>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</si>
  <si>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</si>
  <si>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</si>
  <si>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</si>
  <si>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</si>
  <si>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</si>
  <si>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</si>
  <si>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</si>
  <si>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</si>
  <si>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</si>
  <si>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</si>
  <si>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</si>
  <si>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</si>
  <si>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</si>
  <si>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</si>
  <si>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</si>
  <si>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</si>
  <si>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</si>
  <si>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</si>
  <si>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</si>
  <si>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</si>
  <si>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</si>
  <si>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</si>
  <si>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</si>
  <si>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</si>
  <si>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</si>
  <si>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</si>
  <si>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</si>
  <si>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</si>
  <si>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</si>
  <si>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</si>
  <si>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</si>
  <si>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</si>
  <si>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</si>
  <si>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</si>
  <si>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</si>
  <si>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</si>
  <si>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</si>
  <si>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</si>
  <si>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</si>
  <si>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</si>
  <si>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</si>
  <si>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</si>
  <si>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</si>
  <si>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</si>
  <si>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</si>
  <si>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</si>
  <si>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</si>
  <si>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</si>
  <si>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</si>
  <si>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</si>
  <si>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</si>
  <si>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</si>
  <si>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</si>
  <si>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</si>
  <si>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</si>
  <si>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</si>
  <si>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</si>
  <si>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</si>
  <si>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</si>
  <si>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</si>
  <si>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</si>
  <si>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</si>
  <si>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</si>
  <si>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</si>
  <si>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</si>
  <si>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</si>
  <si>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</si>
  <si>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</si>
  <si>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</si>
  <si>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</si>
  <si>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</si>
  <si>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</si>
  <si>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</si>
  <si>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</si>
  <si>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</si>
  <si>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</si>
  <si>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</si>
  <si>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</si>
  <si>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</si>
  <si>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</si>
  <si>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</si>
  <si>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</si>
  <si>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</si>
  <si>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</si>
  <si>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</si>
  <si>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</si>
  <si>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</si>
  <si>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</si>
  <si>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</si>
  <si>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</si>
  <si>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</si>
  <si>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</si>
  <si>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</si>
  <si>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</si>
  <si>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</si>
  <si>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</si>
  <si>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</si>
  <si>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</si>
  <si>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</si>
  <si>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</si>
  <si>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</si>
  <si>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</si>
  <si>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</si>
  <si>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</si>
  <si>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</si>
  <si>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</si>
  <si>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</si>
  <si>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</si>
  <si>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</si>
  <si>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</si>
  <si>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</si>
  <si>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</si>
  <si>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</si>
  <si>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</si>
  <si>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</si>
  <si>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</si>
  <si>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</si>
  <si>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</si>
  <si>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</si>
  <si>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</si>
  <si>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</si>
  <si>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</si>
  <si>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</si>
  <si>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</si>
  <si>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</si>
  <si>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</si>
  <si>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</si>
  <si>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</si>
  <si>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</si>
  <si>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</si>
  <si>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</si>
  <si>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</si>
  <si>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</si>
  <si>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</si>
  <si>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</si>
  <si>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</si>
  <si>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</si>
  <si>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</si>
  <si>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</si>
  <si>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</si>
  <si>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</si>
  <si>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</si>
  <si>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</si>
  <si>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</si>
  <si>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</si>
  <si>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</si>
  <si>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</si>
  <si>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</si>
  <si>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</si>
  <si>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</si>
  <si>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</si>
  <si>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</si>
  <si>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</si>
  <si>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</si>
  <si>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</si>
  <si>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</si>
  <si>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</si>
  <si>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</si>
  <si>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</si>
  <si>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</si>
  <si>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</si>
  <si>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</si>
  <si>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</si>
  <si>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</si>
  <si>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</si>
  <si>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</si>
  <si>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</si>
  <si>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</si>
  <si>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</si>
  <si>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</si>
  <si>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</si>
  <si>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</si>
  <si>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</si>
  <si>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</si>
  <si>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</si>
  <si>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</si>
  <si>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</si>
  <si>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</si>
  <si>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</si>
  <si>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</si>
  <si>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</si>
  <si>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</si>
  <si>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</si>
  <si>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</si>
  <si>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</si>
  <si>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</si>
  <si>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</si>
  <si>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</si>
  <si>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</si>
  <si>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</si>
  <si>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</si>
  <si>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</si>
  <si>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</si>
  <si>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</si>
  <si>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</si>
  <si>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</si>
  <si>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</si>
  <si>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</si>
  <si>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</si>
  <si>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</si>
  <si>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</si>
  <si>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</si>
  <si>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</si>
  <si>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</si>
  <si>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</si>
  <si>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</si>
  <si>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</si>
  <si>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</si>
  <si>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</si>
  <si>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</si>
  <si>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</si>
  <si>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</si>
  <si>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</si>
  <si>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</si>
  <si>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</si>
  <si>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</si>
  <si>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</si>
  <si>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</si>
  <si>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</si>
  <si>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</si>
  <si>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</si>
  <si>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</si>
  <si>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</si>
  <si>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</si>
  <si>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</si>
  <si>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</si>
  <si>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</si>
  <si>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</si>
  <si>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</si>
  <si>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</si>
  <si>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</si>
  <si>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</si>
  <si>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</si>
  <si>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</si>
  <si>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</si>
  <si>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</si>
  <si>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</si>
  <si>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</si>
  <si>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</si>
  <si>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</si>
  <si>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</si>
  <si>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</si>
  <si>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</si>
  <si>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</si>
  <si>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</si>
  <si>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</si>
  <si>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</si>
  <si>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</si>
  <si>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</si>
  <si>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</si>
  <si>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</si>
  <si>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</si>
  <si>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</si>
  <si>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</si>
  <si>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</si>
  <si>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</si>
  <si>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</si>
  <si>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</si>
  <si>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</si>
  <si>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</si>
  <si>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</si>
  <si>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</si>
  <si>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</si>
  <si>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</si>
  <si>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</si>
  <si>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</si>
  <si>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</si>
  <si>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</si>
  <si>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</si>
  <si>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</si>
  <si>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</si>
  <si>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</si>
  <si>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</si>
  <si>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</si>
  <si>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</si>
  <si>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</si>
  <si>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</si>
  <si>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</si>
  <si>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</si>
  <si>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</si>
  <si>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</si>
  <si>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</si>
  <si>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</si>
  <si>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</si>
  <si>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</si>
  <si>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</si>
  <si>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</si>
  <si>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</si>
  <si>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</si>
  <si>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</si>
  <si>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</si>
  <si>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</si>
  <si>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</si>
  <si>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</si>
  <si>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</si>
  <si>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</si>
  <si>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</si>
  <si>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</si>
  <si>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</si>
  <si>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</si>
  <si>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</si>
  <si>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</si>
  <si>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</si>
  <si>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</si>
  <si>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</si>
  <si>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</si>
  <si>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</si>
  <si>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</si>
  <si>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</si>
  <si>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</si>
  <si>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</si>
  <si>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</si>
  <si>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</si>
  <si>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</si>
  <si>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</si>
  <si>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</si>
  <si>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</si>
  <si>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</si>
  <si>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</si>
  <si>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</si>
  <si>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</si>
  <si>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</si>
  <si>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</si>
  <si>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</si>
  <si>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</si>
  <si>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</si>
  <si>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</si>
  <si>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</si>
  <si>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</si>
  <si>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</si>
  <si>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</si>
  <si>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</si>
  <si>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</si>
  <si>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</si>
  <si>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</si>
  <si>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</si>
  <si>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</si>
  <si>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</si>
  <si>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</si>
  <si>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</si>
  <si>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</si>
  <si>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</si>
  <si>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</si>
  <si>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</si>
  <si>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</si>
  <si>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</si>
  <si>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</si>
  <si>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</si>
  <si>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</si>
  <si>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</si>
  <si>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</si>
  <si>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</si>
  <si>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</si>
  <si>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</si>
  <si>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</si>
  <si>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</si>
  <si>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</si>
  <si>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</si>
  <si>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</si>
  <si>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</si>
  <si>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</si>
  <si>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</si>
  <si>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</si>
  <si>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</si>
  <si>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</si>
  <si>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</si>
  <si>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</si>
  <si>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</si>
  <si>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</si>
  <si>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</si>
  <si>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</si>
  <si>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</si>
  <si>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</si>
  <si>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</si>
  <si>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</si>
  <si>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</si>
  <si>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</si>
  <si>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</si>
  <si>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</si>
  <si>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</si>
  <si>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</si>
  <si>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</si>
  <si>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</si>
  <si>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</si>
  <si>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</si>
  <si>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</si>
  <si>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</si>
  <si>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</si>
  <si>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</si>
  <si>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</si>
  <si>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</si>
  <si>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</si>
  <si>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</si>
  <si>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</si>
  <si>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</si>
  <si>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</si>
  <si>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</si>
  <si>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</si>
  <si>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</si>
  <si>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</si>
  <si>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</si>
  <si>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</si>
  <si>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</si>
  <si>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</si>
  <si>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</si>
  <si>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</si>
  <si>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</si>
  <si>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</si>
  <si>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</si>
  <si>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</si>
  <si>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</si>
  <si>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</si>
  <si>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</si>
  <si>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</si>
  <si>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</si>
  <si>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</si>
  <si>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</si>
  <si>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</si>
  <si>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</si>
  <si>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</si>
  <si>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</si>
  <si>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</si>
  <si>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</si>
  <si>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</si>
  <si>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</si>
  <si>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</si>
  <si>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</si>
  <si>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</si>
  <si>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</si>
  <si>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</si>
  <si>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</si>
  <si>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</si>
  <si>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</si>
  <si>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</si>
  <si>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</si>
  <si>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</si>
  <si>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</si>
  <si>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</si>
  <si>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</si>
  <si>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</si>
  <si>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</si>
  <si>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</si>
  <si>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</si>
  <si>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</si>
  <si>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</si>
  <si>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</si>
  <si>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</si>
  <si>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</si>
  <si>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</si>
  <si>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</si>
  <si>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</si>
  <si>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</si>
  <si>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</si>
  <si>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</si>
  <si>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</si>
  <si>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</si>
  <si>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</si>
  <si>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</si>
  <si>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</si>
  <si>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</si>
  <si>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</si>
  <si>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</si>
  <si>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</si>
  <si>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</si>
  <si>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</si>
  <si>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</si>
  <si>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</si>
  <si>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</si>
  <si>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</si>
  <si>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</si>
  <si>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</si>
  <si>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</si>
  <si>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</si>
  <si>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</si>
  <si>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</si>
  <si>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</si>
  <si>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</si>
  <si>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</si>
  <si>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</si>
  <si>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</si>
  <si>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</si>
  <si>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</si>
  <si>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</si>
  <si>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</si>
  <si>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</si>
  <si>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</si>
  <si>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</si>
  <si>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</si>
  <si>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</si>
  <si>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</si>
  <si>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</si>
  <si>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</si>
  <si>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</si>
  <si>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</si>
  <si>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</si>
  <si>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</si>
  <si>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</si>
  <si>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</si>
  <si>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</si>
  <si>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</si>
  <si>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</si>
  <si>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</si>
  <si>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</si>
  <si>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</si>
  <si>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</si>
  <si>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</si>
  <si>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</si>
  <si>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</si>
  <si>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</si>
  <si>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</si>
  <si>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</si>
  <si>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</si>
  <si>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</si>
  <si>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</si>
  <si>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</si>
  <si>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</si>
  <si>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</si>
  <si>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</si>
  <si>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</si>
  <si>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</si>
  <si>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</si>
  <si>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</si>
  <si>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</si>
  <si>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</si>
  <si>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</si>
  <si>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</si>
  <si>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</si>
  <si>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</si>
  <si>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</si>
  <si>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</si>
  <si>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</si>
  <si>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</si>
  <si>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</si>
  <si>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</si>
  <si>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</si>
  <si>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</si>
  <si>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</si>
  <si>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</si>
  <si>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</si>
  <si>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</si>
  <si>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</si>
  <si>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</si>
  <si>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</si>
  <si>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</si>
  <si>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</si>
  <si>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</si>
  <si>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</si>
  <si>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</si>
  <si>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</si>
  <si>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</si>
  <si>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</si>
  <si>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</si>
  <si>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</si>
  <si>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</si>
  <si>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</si>
  <si>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</si>
  <si>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</si>
  <si>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</si>
  <si>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</si>
  <si>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</si>
  <si>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</si>
  <si>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</si>
  <si>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</si>
  <si>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</si>
  <si>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</si>
  <si>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</si>
  <si>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</si>
  <si>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</si>
  <si>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</si>
  <si>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</si>
  <si>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</si>
  <si>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</si>
  <si>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</si>
  <si>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</si>
  <si>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</si>
  <si>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</si>
  <si>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</si>
  <si>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</si>
  <si>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</si>
  <si>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</si>
  <si>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</si>
  <si>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</si>
  <si>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</si>
  <si>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</si>
  <si>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</si>
  <si>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</si>
  <si>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</si>
  <si>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</si>
  <si>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</si>
  <si>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</si>
  <si>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</si>
  <si>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</si>
  <si>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</si>
  <si>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</si>
  <si>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</si>
  <si>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</si>
  <si>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</si>
  <si>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</si>
  <si>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</si>
  <si>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</si>
  <si>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</si>
  <si>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</si>
  <si>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</si>
  <si>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</si>
  <si>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</si>
  <si>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</si>
  <si>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</si>
  <si>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</si>
  <si>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</si>
  <si>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</si>
  <si>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</si>
  <si>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</si>
  <si>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</si>
  <si>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</si>
  <si>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</si>
  <si>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</si>
  <si>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</si>
  <si>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</si>
  <si>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</si>
  <si>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</si>
  <si>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</si>
  <si>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</si>
  <si>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</si>
  <si>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</si>
  <si>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</si>
  <si>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</si>
  <si>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</si>
  <si>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</si>
  <si>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</si>
  <si>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</si>
  <si>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</si>
  <si>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</si>
  <si>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</si>
  <si>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</si>
  <si>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</si>
  <si>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</si>
  <si>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</si>
  <si>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</si>
  <si>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</si>
  <si>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</si>
  <si>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</si>
  <si>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</si>
  <si>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</si>
  <si>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</si>
  <si>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</si>
  <si>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</si>
  <si>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</si>
  <si>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</si>
  <si>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</si>
  <si>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</si>
  <si>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</si>
  <si>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</si>
  <si>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</si>
  <si>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</si>
  <si>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</si>
  <si>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</si>
  <si>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</si>
  <si>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</si>
  <si>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</si>
  <si>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</si>
  <si>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</si>
  <si>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</si>
  <si>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</si>
  <si>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</si>
  <si>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</si>
  <si>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</si>
  <si>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</si>
  <si>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</si>
  <si>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</si>
  <si>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</si>
  <si>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</si>
  <si>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</si>
  <si>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</si>
  <si>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</si>
  <si>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</si>
  <si>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</si>
  <si>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</si>
  <si>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</si>
  <si>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</si>
  <si>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</si>
  <si>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</si>
  <si>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</si>
  <si>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</si>
  <si>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</si>
  <si>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</si>
  <si>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</si>
  <si>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</si>
  <si>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</si>
  <si>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</si>
  <si>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</si>
  <si>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</si>
  <si>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</si>
  <si>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</si>
  <si>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</si>
  <si>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</si>
  <si>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</si>
  <si>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</si>
  <si>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</si>
  <si>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</si>
  <si>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</si>
  <si>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</si>
  <si>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</si>
  <si>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</si>
  <si>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</si>
  <si>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</si>
  <si>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</si>
  <si>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</si>
  <si>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</si>
  <si>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</si>
  <si>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</si>
  <si>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</si>
  <si>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</si>
  <si>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</si>
  <si>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</si>
  <si>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</si>
  <si>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</si>
  <si>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</si>
  <si>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</si>
  <si>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</si>
  <si>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</si>
  <si>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</si>
  <si>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</si>
  <si>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</si>
  <si>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</si>
  <si>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</si>
  <si>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</si>
  <si>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</si>
  <si>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</si>
  <si>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</si>
  <si>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</si>
  <si>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</si>
  <si>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</si>
  <si>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</si>
  <si>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</si>
  <si>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</si>
  <si>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</si>
  <si>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</si>
  <si>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</si>
  <si>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</si>
  <si>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</si>
  <si>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</si>
  <si>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</si>
  <si>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</si>
  <si>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</si>
  <si>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</si>
  <si>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</si>
  <si>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</si>
  <si>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</si>
  <si>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</si>
  <si>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</si>
  <si>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</si>
  <si>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</si>
  <si>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</si>
  <si>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</si>
  <si>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</si>
  <si>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</si>
  <si>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</si>
  <si>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</si>
  <si>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</si>
  <si>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</si>
  <si>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</si>
  <si>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</si>
  <si>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</si>
  <si>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</si>
  <si>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</si>
  <si>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</si>
  <si>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</si>
  <si>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</si>
  <si>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</si>
  <si>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</si>
  <si>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</si>
  <si>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</si>
  <si>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</si>
  <si>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</si>
  <si>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</si>
  <si>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</si>
  <si>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</si>
  <si>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</si>
  <si>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</si>
  <si>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</si>
  <si>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</si>
  <si>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</si>
  <si>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</si>
  <si>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</si>
  <si>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</si>
  <si>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</si>
  <si>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</si>
  <si>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</si>
  <si>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</si>
  <si>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</si>
  <si>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</si>
  <si>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</si>
  <si>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</si>
  <si>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</si>
  <si>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</si>
  <si>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</si>
  <si>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</si>
  <si>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</si>
  <si>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</si>
  <si>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</si>
  <si>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</si>
  <si>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</si>
  <si>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</si>
  <si>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</si>
  <si>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</si>
  <si>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</si>
  <si>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</si>
  <si>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</si>
  <si>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</si>
  <si>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</si>
  <si>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</si>
  <si>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</si>
  <si>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</si>
  <si>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</si>
  <si>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</si>
  <si>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</si>
  <si>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</si>
  <si>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</si>
  <si>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</si>
  <si>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</si>
  <si>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</si>
  <si>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</si>
  <si>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</si>
  <si>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</si>
  <si>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</si>
  <si>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</si>
  <si>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</si>
  <si>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</si>
  <si>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</si>
  <si>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</si>
  <si>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</si>
  <si>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</si>
  <si>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</si>
  <si>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</si>
  <si>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</si>
  <si>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</si>
  <si>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</si>
  <si>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</si>
  <si>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</si>
  <si>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</si>
  <si>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</si>
  <si>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</si>
  <si>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</si>
  <si>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</si>
  <si>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</si>
  <si>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</si>
  <si>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</si>
  <si>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</si>
  <si>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</si>
  <si>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</si>
  <si>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</si>
  <si>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</si>
  <si>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</si>
  <si>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</si>
  <si>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</si>
  <si>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</si>
  <si>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</si>
  <si>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</si>
  <si>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</si>
  <si>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</si>
  <si>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</si>
  <si>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</si>
  <si>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</si>
  <si>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</si>
  <si>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</si>
  <si>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</si>
  <si>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</si>
  <si>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</si>
  <si>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</si>
  <si>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</si>
  <si>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</si>
  <si>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</si>
  <si>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</si>
  <si>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</si>
  <si>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</si>
  <si>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</si>
  <si>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</si>
  <si>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</si>
  <si>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</si>
  <si>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</si>
  <si>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</si>
  <si>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</si>
  <si>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</si>
  <si>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</si>
  <si>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</si>
  <si>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</si>
  <si>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</si>
  <si>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</si>
  <si>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</si>
  <si>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</si>
  <si>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</si>
  <si>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</si>
  <si>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</si>
  <si>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</si>
  <si>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</si>
  <si>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</si>
  <si>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</si>
  <si>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</si>
  <si>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</si>
  <si>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</si>
  <si>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</si>
  <si>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</si>
  <si>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</si>
  <si>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</si>
  <si>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</si>
  <si>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</si>
  <si>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</si>
  <si>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</si>
  <si>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</si>
  <si>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</si>
  <si>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</si>
  <si>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</si>
  <si>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</si>
  <si>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</si>
  <si>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</si>
  <si>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</si>
  <si>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</si>
  <si>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</si>
  <si>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</si>
  <si>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</si>
  <si>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</si>
  <si>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</si>
  <si>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</si>
  <si>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</si>
  <si>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</si>
  <si>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</si>
  <si>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</si>
  <si>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</si>
  <si>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</si>
  <si>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</si>
  <si>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</si>
  <si>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</si>
  <si>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</si>
  <si>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</si>
  <si>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</si>
  <si>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</si>
  <si>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</si>
  <si>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</si>
  <si>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</si>
  <si>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</si>
  <si>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</si>
  <si>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</si>
  <si>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</si>
  <si>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</si>
  <si>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</si>
  <si>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</si>
  <si>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</si>
  <si>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</si>
  <si>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</si>
  <si>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</si>
  <si>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</si>
  <si>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</si>
  <si>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</si>
  <si>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</si>
  <si>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</si>
  <si>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</si>
  <si>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</si>
  <si>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</si>
  <si>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</si>
  <si>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</si>
  <si>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</si>
  <si>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</si>
  <si>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</si>
  <si>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</si>
  <si>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</si>
  <si>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</si>
  <si>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</si>
  <si>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</si>
  <si>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</si>
  <si>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</si>
  <si>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</si>
  <si>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</si>
  <si>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</si>
  <si>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</si>
  <si>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</si>
  <si>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</si>
  <si>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</si>
  <si>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</si>
  <si>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</si>
  <si>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</si>
  <si>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</si>
  <si>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</si>
  <si>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</si>
  <si>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</si>
  <si>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</si>
  <si>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</si>
  <si>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</si>
  <si>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</si>
  <si>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</si>
  <si>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</si>
  <si>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</si>
  <si>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</si>
  <si>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</si>
  <si>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</si>
  <si>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</si>
  <si>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</si>
  <si>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</si>
  <si>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</si>
  <si>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</si>
  <si>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</si>
  <si>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</si>
  <si>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</si>
  <si>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</si>
  <si>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</si>
  <si>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</si>
  <si>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</si>
  <si>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</si>
  <si>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</si>
  <si>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</si>
  <si>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</si>
  <si>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</si>
  <si>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</si>
  <si>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</si>
  <si>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</si>
  <si>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</si>
  <si>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</si>
  <si>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</si>
  <si>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</si>
  <si>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</si>
  <si>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</si>
  <si>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</si>
  <si>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</si>
  <si>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</si>
  <si>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</si>
  <si>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</si>
  <si>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</si>
  <si>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</si>
  <si>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</si>
  <si>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</si>
  <si>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</si>
  <si>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</si>
  <si>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</si>
  <si>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</si>
  <si>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</si>
  <si>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</si>
  <si>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</si>
  <si>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</si>
  <si>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</si>
  <si>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</si>
  <si>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</si>
  <si>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</si>
  <si>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</si>
  <si>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</si>
  <si>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</si>
  <si>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</si>
  <si>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</si>
  <si>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</si>
  <si>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</si>
  <si>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</si>
  <si>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</si>
  <si>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</si>
  <si>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</si>
  <si>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</si>
  <si>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</si>
  <si>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</si>
  <si>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</si>
  <si>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</si>
  <si>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</si>
  <si>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</si>
  <si>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</si>
  <si>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</si>
  <si>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</si>
  <si>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</si>
  <si>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</si>
  <si>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</si>
  <si>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</si>
  <si>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</si>
  <si>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</si>
  <si>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</si>
  <si>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</si>
  <si>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</si>
  <si>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</si>
  <si>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</si>
  <si>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</si>
  <si>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</si>
  <si>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</si>
  <si>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</si>
  <si>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</si>
  <si>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</si>
  <si>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</si>
  <si>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</si>
  <si>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</si>
  <si>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</si>
  <si>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</si>
  <si>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</si>
  <si>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</si>
  <si>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</si>
  <si>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</si>
  <si>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</si>
  <si>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</si>
  <si>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</si>
  <si>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</si>
  <si>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</si>
  <si>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</si>
  <si>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</si>
  <si>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</si>
  <si>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</si>
  <si>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</si>
  <si>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</si>
  <si>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</si>
  <si>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</si>
  <si>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</si>
  <si>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</si>
  <si>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</si>
  <si>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</si>
  <si>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</si>
  <si>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</si>
  <si>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</si>
  <si>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</si>
  <si>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</si>
  <si>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</si>
  <si>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</si>
  <si>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</si>
  <si>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</si>
  <si>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</si>
  <si>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</si>
  <si>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</si>
  <si>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</si>
  <si>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</si>
  <si>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</si>
  <si>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</si>
  <si>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</si>
  <si>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</si>
  <si>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</si>
  <si>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</si>
  <si>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</si>
  <si>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</si>
  <si>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</si>
  <si>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</si>
  <si>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</si>
  <si>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</si>
  <si>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</si>
  <si>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</si>
  <si>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</si>
  <si>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</si>
  <si>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</si>
  <si>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</si>
  <si>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</si>
  <si>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</si>
  <si>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</si>
  <si>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</si>
  <si>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</si>
  <si>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</si>
  <si>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</si>
  <si>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</si>
  <si>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</si>
  <si>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</si>
  <si>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</si>
  <si>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</si>
  <si>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</si>
  <si>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</si>
  <si>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</si>
  <si>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</si>
  <si>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</si>
  <si>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</si>
  <si>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</si>
  <si>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</si>
  <si>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</si>
  <si>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</si>
  <si>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</si>
  <si>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</si>
  <si>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</si>
  <si>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</si>
  <si>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</si>
  <si>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</si>
  <si>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</si>
  <si>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</si>
  <si>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</si>
  <si>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</si>
  <si>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</si>
  <si>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</si>
  <si>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</si>
  <si>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</si>
  <si>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</si>
  <si>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</si>
  <si>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</si>
  <si>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</si>
  <si>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</si>
  <si>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</si>
  <si>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</si>
  <si>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</si>
  <si>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</si>
  <si>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</si>
  <si>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</si>
  <si>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</si>
  <si>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</si>
  <si>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</si>
  <si>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</si>
  <si>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</si>
  <si>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</si>
  <si>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</si>
  <si>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</si>
  <si>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</si>
  <si>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</si>
  <si>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</si>
  <si>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</si>
  <si>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</si>
  <si>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</si>
  <si>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</si>
  <si>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</si>
  <si>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</si>
  <si>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</si>
  <si>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</si>
  <si>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</si>
  <si>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</si>
  <si>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</si>
  <si>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</si>
  <si>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</si>
  <si>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</si>
  <si>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</si>
  <si>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</si>
  <si>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</si>
  <si>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</si>
  <si>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</si>
  <si>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</si>
  <si>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</si>
  <si>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</si>
  <si>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</si>
  <si>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</si>
  <si>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</si>
  <si>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</si>
  <si>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</si>
  <si>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</si>
  <si>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</si>
  <si>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</si>
  <si>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</si>
  <si>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</si>
  <si>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</si>
  <si>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</si>
  <si>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</si>
  <si>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</si>
  <si>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</si>
  <si>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</si>
  <si>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</si>
  <si>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</si>
  <si>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</si>
  <si>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</si>
  <si>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</si>
  <si>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</si>
  <si>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</si>
  <si>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</si>
  <si>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</si>
  <si>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</si>
  <si>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</si>
  <si>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</si>
  <si>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</si>
  <si>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</si>
  <si>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</si>
  <si>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</si>
  <si>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</si>
  <si>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</si>
  <si>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</si>
  <si>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</si>
  <si>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</si>
  <si>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</si>
  <si>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</si>
  <si>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</si>
  <si>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</si>
  <si>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</si>
  <si>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</si>
  <si>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</si>
  <si>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</si>
  <si>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</si>
  <si>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</si>
  <si>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</si>
  <si>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</si>
  <si>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</si>
  <si>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</si>
  <si>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</si>
  <si>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</si>
  <si>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</si>
  <si>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</si>
  <si>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</si>
  <si>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</si>
  <si>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</si>
  <si>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</si>
  <si>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</si>
  <si>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</si>
  <si>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</si>
  <si>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</si>
  <si>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</si>
  <si>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</si>
  <si>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</si>
  <si>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</si>
  <si>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</si>
  <si>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</si>
  <si>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</si>
  <si>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</si>
  <si>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</si>
  <si>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</si>
  <si>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</si>
  <si>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</si>
  <si>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</si>
  <si>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</si>
  <si>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</si>
  <si>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</si>
  <si>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</si>
  <si>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</si>
  <si>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</si>
  <si>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</si>
  <si>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</si>
  <si>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</si>
  <si>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</si>
  <si>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</si>
  <si>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</si>
  <si>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</si>
  <si>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</si>
  <si>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</si>
  <si>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</si>
  <si>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</si>
  <si>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</si>
  <si>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</si>
  <si>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</si>
  <si>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</si>
  <si>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</si>
  <si>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</si>
  <si>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</si>
  <si>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</si>
  <si>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</si>
  <si>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</si>
  <si>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</si>
  <si>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</si>
  <si>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</si>
  <si>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</si>
  <si>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</si>
  <si>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</si>
  <si>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</si>
  <si>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</si>
  <si>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</si>
  <si>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</si>
  <si>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</si>
  <si>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</si>
  <si>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</si>
  <si>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</si>
  <si>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</si>
  <si>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</si>
  <si>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</si>
  <si>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</si>
  <si>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</si>
  <si>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</si>
  <si>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</si>
  <si>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</si>
  <si>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</si>
  <si>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</si>
  <si>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</si>
  <si>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</si>
  <si>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</si>
  <si>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</si>
  <si>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</si>
  <si>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</si>
  <si>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</si>
  <si>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</si>
  <si>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</si>
  <si>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</si>
  <si>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</si>
  <si>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</si>
  <si>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</si>
  <si>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</si>
  <si>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</si>
  <si>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</si>
  <si>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</si>
  <si>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</si>
  <si>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</si>
  <si>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</si>
  <si>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</si>
  <si>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</si>
  <si>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</si>
  <si>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</si>
  <si>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</si>
  <si>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</si>
  <si>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</si>
  <si>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</si>
  <si>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</si>
  <si>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</si>
  <si>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</si>
  <si>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</si>
  <si>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</si>
  <si>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</si>
  <si>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</si>
  <si>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</si>
  <si>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</si>
  <si>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</si>
  <si>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</si>
  <si>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</si>
  <si>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</si>
  <si>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</si>
  <si>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</si>
  <si>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</si>
  <si>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</si>
  <si>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</si>
  <si>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</si>
  <si>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</si>
  <si>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</si>
  <si>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</si>
  <si>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</si>
  <si>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</si>
  <si>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</si>
  <si>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</si>
  <si>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</si>
  <si>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</si>
  <si>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</si>
  <si>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</si>
  <si>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</si>
  <si>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</si>
  <si>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</si>
  <si>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</si>
  <si>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</si>
  <si>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</si>
  <si>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</si>
  <si>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</si>
  <si>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</si>
  <si>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</si>
  <si>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</si>
  <si>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</si>
  <si>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</si>
  <si>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</si>
  <si>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</si>
  <si>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</si>
  <si>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</si>
  <si>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</si>
  <si>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</si>
  <si>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</si>
  <si>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</si>
  <si>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</si>
  <si>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</si>
  <si>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</si>
  <si>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</si>
  <si>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</si>
  <si>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</si>
  <si>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</si>
  <si>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</si>
  <si>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</si>
  <si>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</si>
  <si>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</si>
  <si>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</si>
  <si>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</si>
  <si>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</si>
  <si>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</si>
  <si>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</si>
  <si>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</si>
  <si>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</si>
  <si>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</si>
  <si>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</si>
  <si>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</si>
  <si>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</si>
  <si>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</si>
  <si>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</si>
  <si>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</si>
  <si>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</si>
  <si>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</si>
  <si>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</si>
  <si>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</si>
  <si>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</si>
  <si>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</si>
  <si>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</si>
  <si>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</si>
  <si>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</si>
  <si>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</si>
  <si>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</si>
  <si>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</si>
  <si>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</si>
  <si>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</si>
  <si>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</si>
  <si>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</si>
  <si>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</si>
  <si>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</si>
  <si>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</si>
  <si>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</si>
  <si>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</si>
  <si>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</si>
  <si>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</si>
  <si>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</si>
  <si>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</si>
  <si>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</si>
  <si>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</si>
  <si>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</si>
  <si>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</si>
  <si>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</si>
  <si>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</si>
  <si>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</si>
  <si>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</si>
  <si>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</si>
  <si>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</si>
  <si>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</si>
  <si>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</si>
  <si>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</si>
  <si>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</si>
  <si>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</si>
  <si>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</si>
  <si>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</si>
  <si>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</si>
  <si>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</si>
  <si>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</si>
  <si>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</si>
  <si>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</si>
  <si>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</si>
  <si>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</si>
  <si>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</si>
  <si>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</si>
  <si>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</si>
  <si>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</si>
  <si>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</si>
  <si>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</si>
  <si>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</si>
  <si>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</si>
  <si>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</si>
  <si>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</si>
  <si>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</si>
  <si>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</si>
  <si>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</si>
  <si>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</si>
  <si>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</si>
  <si>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</si>
  <si>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</si>
  <si>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</si>
  <si>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</si>
  <si>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</si>
  <si>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</si>
  <si>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</si>
  <si>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</si>
  <si>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</si>
  <si>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</si>
  <si>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</si>
  <si>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</si>
  <si>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</si>
  <si>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</si>
  <si>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</si>
  <si>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</si>
  <si>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</si>
  <si>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</si>
  <si>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</si>
  <si>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</si>
  <si>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</si>
  <si>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</si>
  <si>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</si>
  <si>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</si>
  <si>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</si>
  <si>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</si>
  <si>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</si>
  <si>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</si>
  <si>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</si>
  <si>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</si>
  <si>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</si>
  <si>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</si>
  <si>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</si>
  <si>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</si>
  <si>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</si>
  <si>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</si>
  <si>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</si>
  <si>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</si>
  <si>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</si>
  <si>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</si>
  <si>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</si>
  <si>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</si>
  <si>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</si>
  <si>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</si>
  <si>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</si>
  <si>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</si>
  <si>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</si>
  <si>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</si>
  <si>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</si>
  <si>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</si>
  <si>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</si>
  <si>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</si>
  <si>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</si>
  <si>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</si>
  <si>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</si>
  <si>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</si>
  <si>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</si>
  <si>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</si>
  <si>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</si>
  <si>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</si>
  <si>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</si>
  <si>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</si>
  <si>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</si>
  <si>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</si>
  <si>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</si>
  <si>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</si>
  <si>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</si>
  <si>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</si>
  <si>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</si>
  <si>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</si>
  <si>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</si>
  <si>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</si>
  <si>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</si>
  <si>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</si>
  <si>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</si>
  <si>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</si>
  <si>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</si>
  <si>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</si>
  <si>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</si>
  <si>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</si>
  <si>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</si>
  <si>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</si>
  <si>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</si>
  <si>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</si>
  <si>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</si>
  <si>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</si>
  <si>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</si>
  <si>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</si>
  <si>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</si>
  <si>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</si>
  <si>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</si>
  <si>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</si>
  <si>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</si>
  <si>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</si>
  <si>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</si>
  <si>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</si>
  <si>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</si>
  <si>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</si>
  <si>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</si>
  <si>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</si>
  <si>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</si>
  <si>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</si>
  <si>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</si>
  <si>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</si>
  <si>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</si>
  <si>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</si>
  <si>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</si>
  <si>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</si>
  <si>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</si>
  <si>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</si>
  <si>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</si>
  <si>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</si>
  <si>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</si>
  <si>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</si>
  <si>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</si>
  <si>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</si>
  <si>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</si>
  <si>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</si>
  <si>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</si>
  <si>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</si>
  <si>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</si>
  <si>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</si>
  <si>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</si>
  <si>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</si>
  <si>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</si>
  <si>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</si>
  <si>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</si>
  <si>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</si>
  <si>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</si>
  <si>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</si>
  <si>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</si>
  <si>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</si>
  <si>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</si>
  <si>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</si>
  <si>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</si>
  <si>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</si>
  <si>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</si>
  <si>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</si>
  <si>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</si>
  <si>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</si>
  <si>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</si>
  <si>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</si>
  <si>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</si>
  <si>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</si>
  <si>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</si>
  <si>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</si>
  <si>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</si>
  <si>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</si>
  <si>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</si>
  <si>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</si>
  <si>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</si>
  <si>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</si>
  <si>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</si>
  <si>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</si>
  <si>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</si>
  <si>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</si>
  <si>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</si>
  <si>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</si>
  <si>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</si>
  <si>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</si>
  <si>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</si>
  <si>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</si>
  <si>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</si>
  <si>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</si>
  <si>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</si>
  <si>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</si>
  <si>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</si>
  <si>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</si>
  <si>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</si>
  <si>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</si>
  <si>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</si>
  <si>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</si>
  <si>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</si>
  <si>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</si>
  <si>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</si>
  <si>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</si>
  <si>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</si>
  <si>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</si>
  <si>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</si>
  <si>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</si>
  <si>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</si>
  <si>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</si>
  <si>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</si>
  <si>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</si>
  <si>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</si>
  <si>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</si>
  <si>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</si>
  <si>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</si>
  <si>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</si>
  <si>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</si>
  <si>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</si>
  <si>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</si>
  <si>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</si>
  <si>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</si>
  <si>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</si>
  <si>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</si>
  <si>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</si>
  <si>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</si>
  <si>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</si>
  <si>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</si>
  <si>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</si>
  <si>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</si>
  <si>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</si>
  <si>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</si>
  <si>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</si>
  <si>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</si>
  <si>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</si>
  <si>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</si>
  <si>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</si>
  <si>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</si>
  <si>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</si>
  <si>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</si>
  <si>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</si>
  <si>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</si>
  <si>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</si>
  <si>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</si>
  <si>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</si>
  <si>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</si>
  <si>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</si>
  <si>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</si>
  <si>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</si>
  <si>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</si>
  <si>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</si>
  <si>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</si>
  <si>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</si>
  <si>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</si>
  <si>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</si>
  <si>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</si>
  <si>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</si>
  <si>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</si>
  <si>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</si>
  <si>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</si>
  <si>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</si>
  <si>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</si>
  <si>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</si>
  <si>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</si>
  <si>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</si>
  <si>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</si>
  <si>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</si>
  <si>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</si>
  <si>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</si>
  <si>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</si>
  <si>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</si>
  <si>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</si>
  <si>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</si>
  <si>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</si>
  <si>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</si>
  <si>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</si>
  <si>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</si>
  <si>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</si>
  <si>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</si>
  <si>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</si>
  <si>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</si>
  <si>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</si>
  <si>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</si>
  <si>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</si>
  <si>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</si>
  <si>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</si>
  <si>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</si>
  <si>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</si>
  <si>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</si>
  <si>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</si>
  <si>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</si>
  <si>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</si>
  <si>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</si>
  <si>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</si>
  <si>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</si>
  <si>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</si>
  <si>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</si>
  <si>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</si>
  <si>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</si>
  <si>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</si>
  <si>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</si>
  <si>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</si>
  <si>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</si>
  <si>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</si>
  <si>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</si>
  <si>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</si>
  <si>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</si>
  <si>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</si>
  <si>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</si>
  <si>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</si>
  <si>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</si>
  <si>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</si>
  <si>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</si>
  <si>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</si>
  <si>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</si>
  <si>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</si>
  <si>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</si>
  <si>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</si>
  <si>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</si>
  <si>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</si>
  <si>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</si>
  <si>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</si>
  <si>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</si>
  <si>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</si>
  <si>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</si>
  <si>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</si>
  <si>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</si>
  <si>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</si>
  <si>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</si>
  <si>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</si>
  <si>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</si>
  <si>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</si>
  <si>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</si>
  <si>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</si>
  <si>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</si>
  <si>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</si>
  <si>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</si>
  <si>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</si>
  <si>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</si>
  <si>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</si>
  <si>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</si>
  <si>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</si>
  <si>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</si>
  <si>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</si>
  <si>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</si>
  <si>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</si>
  <si>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</si>
  <si>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</si>
  <si>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</si>
  <si>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</si>
  <si>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</si>
  <si>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</si>
  <si>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</si>
  <si>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</si>
  <si>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</si>
  <si>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</si>
  <si>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</si>
  <si>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</si>
  <si>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</si>
  <si>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</si>
  <si>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</si>
  <si>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</si>
  <si>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</si>
  <si>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</si>
  <si>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</si>
  <si>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</si>
  <si>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</si>
  <si>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</si>
  <si>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</si>
  <si>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</si>
  <si>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</si>
  <si>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</si>
  <si>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</si>
  <si>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</si>
  <si>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</si>
  <si>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</si>
  <si>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</si>
  <si>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</si>
  <si>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</si>
  <si>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</si>
  <si>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</si>
  <si>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</si>
  <si>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</si>
  <si>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</si>
  <si>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</si>
  <si>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</si>
  <si>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</si>
  <si>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</si>
  <si>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</si>
  <si>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</si>
  <si>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</si>
  <si>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</si>
  <si>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</si>
  <si>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</si>
  <si>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</si>
  <si>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</si>
  <si>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</si>
  <si>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</si>
  <si>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</si>
  <si>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</si>
  <si>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</si>
  <si>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</si>
  <si>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</si>
  <si>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</si>
  <si>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</si>
  <si>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</si>
  <si>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</si>
  <si>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</si>
  <si>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</si>
  <si>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</si>
  <si>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</si>
  <si>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</si>
  <si>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</si>
  <si>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</si>
  <si>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</si>
  <si>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</si>
  <si>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</si>
  <si>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</si>
  <si>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</si>
  <si>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</si>
  <si>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</si>
  <si>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</si>
  <si>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</si>
  <si>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</si>
  <si>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</si>
  <si>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</si>
  <si>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</si>
  <si>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</si>
  <si>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</si>
  <si>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</si>
  <si>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</si>
  <si>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</si>
  <si>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</si>
  <si>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</si>
  <si>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</si>
  <si>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</si>
  <si>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</si>
  <si>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</si>
  <si>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</si>
  <si>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</si>
  <si>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</si>
  <si>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</si>
  <si>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</si>
  <si>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</si>
  <si>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</si>
  <si>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</si>
  <si>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</si>
  <si>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</si>
  <si>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</si>
  <si>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</si>
  <si>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</si>
  <si>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</si>
  <si>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</si>
  <si>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</si>
  <si>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</si>
  <si>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</si>
  <si>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</si>
  <si>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</si>
  <si>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</si>
  <si>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</si>
  <si>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</si>
  <si>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</si>
  <si>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</si>
  <si>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</si>
  <si>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</si>
  <si>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</si>
  <si>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</si>
  <si>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</si>
  <si>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</si>
  <si>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</si>
  <si>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</si>
  <si>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</si>
  <si>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</si>
  <si>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</si>
  <si>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</si>
  <si>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</si>
  <si>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</si>
  <si>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</si>
  <si>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</si>
  <si>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</si>
  <si>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</si>
  <si>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</si>
  <si>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</si>
  <si>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</si>
  <si>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</si>
  <si>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</si>
  <si>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</si>
  <si>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</si>
  <si>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</si>
  <si>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</si>
  <si>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</si>
  <si>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</si>
  <si>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</si>
  <si>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</si>
  <si>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</si>
  <si>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</si>
  <si>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</si>
  <si>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</si>
  <si>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</si>
  <si>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</si>
  <si>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</si>
  <si>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</si>
  <si>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</si>
  <si>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</si>
  <si>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</si>
  <si>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</si>
  <si>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</si>
  <si>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</si>
  <si>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</si>
  <si>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</si>
  <si>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</si>
  <si>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</si>
  <si>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</si>
  <si>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</si>
  <si>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</si>
  <si>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</si>
  <si>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</si>
  <si>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</si>
  <si>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</si>
  <si>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</si>
  <si>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</si>
  <si>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</si>
  <si>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</si>
  <si>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</si>
  <si>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</si>
  <si>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</si>
  <si>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</si>
  <si>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</si>
  <si>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</si>
  <si>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</si>
  <si>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</si>
  <si>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</si>
  <si>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</si>
  <si>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</si>
  <si>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</si>
  <si>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</si>
  <si>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</si>
  <si>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</si>
  <si>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</si>
  <si>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</si>
  <si>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</si>
  <si>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</si>
  <si>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</si>
  <si>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</si>
  <si>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</si>
  <si>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</si>
  <si>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</si>
  <si>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</si>
  <si>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</si>
  <si>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</si>
  <si>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</si>
  <si>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</si>
  <si>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</si>
  <si>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</si>
  <si>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</si>
  <si>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</si>
  <si>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</si>
  <si>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</si>
  <si>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</si>
  <si>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</si>
  <si>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</si>
  <si>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</si>
  <si>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</si>
  <si>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</si>
  <si>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</si>
  <si>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</si>
  <si>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</si>
  <si>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</si>
  <si>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</si>
  <si>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</si>
  <si>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</si>
  <si>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</si>
  <si>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</si>
  <si>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</si>
  <si>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</si>
  <si>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</si>
  <si>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</si>
  <si>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</si>
  <si>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</si>
  <si>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</si>
  <si>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</si>
  <si>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</si>
  <si>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</si>
  <si>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</si>
  <si>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</si>
  <si>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</si>
  <si>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</si>
  <si>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</si>
  <si>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</si>
  <si>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</si>
  <si>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</si>
  <si>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</si>
  <si>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</si>
  <si>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</si>
  <si>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</si>
  <si>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</si>
  <si>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</si>
  <si>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</si>
  <si>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</si>
  <si>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</si>
  <si>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</si>
  <si>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</si>
  <si>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</si>
  <si>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</si>
  <si>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</si>
  <si>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</si>
  <si>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</si>
  <si>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</si>
  <si>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</si>
  <si>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</si>
  <si>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</si>
  <si>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</si>
  <si>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</si>
  <si>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</si>
  <si>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</si>
  <si>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</si>
  <si>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</si>
  <si>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</si>
  <si>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</si>
  <si>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</si>
  <si>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</si>
  <si>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</si>
  <si>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</si>
  <si>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</si>
  <si>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</si>
  <si>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</si>
  <si>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</si>
  <si>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</si>
  <si>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</si>
  <si>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</si>
  <si>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</si>
  <si>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</si>
  <si>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</si>
  <si>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</si>
  <si>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</si>
  <si>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</si>
  <si>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</si>
  <si>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</si>
  <si>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</si>
  <si>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</si>
  <si>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</si>
  <si>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</si>
  <si>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</si>
  <si>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</si>
  <si>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</si>
  <si>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</si>
  <si>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</si>
  <si>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</si>
  <si>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</si>
  <si>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</si>
  <si>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</si>
  <si>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</si>
  <si>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</si>
  <si>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</si>
  <si>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</si>
  <si>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</si>
  <si>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</si>
  <si>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</si>
  <si>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</si>
  <si>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</si>
  <si>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</si>
  <si>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</si>
  <si>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</si>
  <si>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</si>
  <si>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</si>
  <si>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</si>
  <si>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</si>
  <si>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</si>
  <si>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</si>
  <si>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</si>
  <si>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</si>
  <si>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</si>
  <si>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</si>
  <si>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</si>
  <si>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</si>
  <si>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</si>
  <si>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</si>
  <si>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</si>
  <si>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</si>
  <si>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</si>
  <si>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</si>
  <si>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</si>
  <si>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</si>
  <si>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</si>
  <si>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</si>
  <si>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</si>
  <si>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</si>
  <si>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</si>
  <si>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</si>
  <si>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</si>
  <si>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</si>
  <si>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</si>
  <si>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</si>
  <si>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</si>
  <si>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</si>
  <si>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</si>
  <si>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</si>
  <si>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</si>
  <si>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</si>
  <si>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</si>
  <si>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</si>
  <si>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</si>
  <si>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</si>
  <si>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</si>
  <si>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</si>
  <si>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</si>
  <si>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</si>
  <si>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</si>
  <si>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</si>
  <si>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</si>
  <si>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</si>
  <si>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</si>
  <si>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</si>
  <si>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</si>
  <si>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</si>
  <si>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</si>
  <si>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</si>
  <si>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</si>
  <si>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</si>
  <si>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</si>
  <si>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</si>
  <si>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</si>
  <si>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</si>
  <si>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</si>
  <si>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</si>
  <si>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</si>
  <si>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</si>
  <si>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</si>
  <si>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</si>
  <si>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</si>
  <si>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</si>
  <si>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</si>
  <si>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</si>
  <si>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</si>
  <si>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</si>
  <si>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</si>
  <si>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</si>
  <si>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</si>
  <si>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</si>
  <si>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</si>
  <si>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</si>
  <si>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</si>
  <si>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</si>
  <si>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</si>
  <si>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</si>
  <si>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</si>
  <si>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</si>
  <si>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</si>
  <si>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</si>
  <si>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</si>
  <si>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</si>
  <si>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</si>
  <si>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</si>
  <si>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</si>
  <si>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</si>
  <si>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</si>
  <si>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</si>
  <si>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</si>
  <si>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</si>
  <si>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</si>
  <si>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</si>
  <si>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</si>
  <si>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</si>
  <si>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</si>
  <si>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</si>
  <si>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</si>
  <si>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</si>
  <si>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</si>
  <si>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</si>
  <si>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</si>
  <si>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</si>
  <si>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</si>
  <si>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</si>
  <si>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</si>
  <si>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</si>
  <si>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</si>
  <si>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</si>
  <si>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</si>
  <si>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</si>
  <si>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</si>
  <si>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</si>
  <si>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</si>
  <si>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</si>
  <si>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</si>
  <si>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</si>
  <si>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</si>
  <si>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</si>
  <si>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</si>
  <si>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</si>
  <si>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</si>
  <si>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</si>
  <si>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</si>
  <si>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</si>
  <si>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</si>
  <si>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</si>
  <si>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</si>
  <si>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</si>
  <si>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</si>
  <si>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</si>
  <si>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</si>
  <si>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</si>
  <si>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</si>
  <si>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</si>
  <si>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</si>
  <si>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</si>
  <si>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</si>
  <si>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</si>
  <si>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</si>
  <si>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</si>
  <si>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</si>
  <si>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</si>
  <si>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</si>
  <si>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</si>
  <si>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</si>
  <si>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</si>
  <si>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</si>
  <si>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</si>
  <si>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</si>
  <si>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</si>
  <si>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</si>
  <si>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</si>
  <si>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</si>
  <si>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</si>
  <si>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</si>
  <si>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</si>
  <si>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</si>
  <si>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</si>
  <si>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</si>
  <si>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</si>
  <si>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</si>
  <si>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</si>
  <si>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</si>
  <si>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</si>
  <si>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</si>
  <si>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</si>
  <si>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</si>
  <si>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</si>
  <si>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</si>
  <si>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</si>
  <si>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</si>
  <si>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</si>
  <si>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</si>
  <si>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</si>
  <si>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</si>
  <si>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</si>
  <si>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</si>
  <si>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</si>
  <si>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</si>
  <si>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</si>
  <si>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</si>
  <si>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</si>
  <si>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</si>
  <si>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</si>
  <si>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</si>
  <si>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</si>
  <si>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</si>
  <si>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</si>
  <si>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</si>
  <si>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</si>
  <si>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</si>
  <si>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</si>
  <si>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</si>
  <si>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</si>
  <si>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</si>
  <si>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</si>
  <si>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</si>
  <si>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</si>
  <si>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</si>
  <si>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</si>
  <si>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</si>
  <si>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</si>
  <si>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</si>
  <si>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</si>
  <si>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</si>
  <si>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</si>
  <si>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</si>
  <si>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</si>
  <si>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</si>
  <si>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</si>
  <si>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</si>
  <si>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</si>
  <si>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</si>
  <si>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</si>
  <si>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</si>
  <si>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</si>
  <si>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</si>
  <si>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</si>
  <si>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</si>
  <si>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</si>
  <si>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</si>
  <si>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</si>
  <si>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</si>
  <si>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</si>
  <si>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</si>
  <si>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</si>
  <si>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</si>
  <si>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</si>
  <si>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</si>
  <si>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</si>
  <si>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</si>
  <si>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</si>
  <si>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</si>
  <si>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</si>
  <si>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</si>
  <si>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</si>
  <si>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</si>
  <si>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</si>
  <si>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</si>
  <si>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</si>
  <si>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</si>
  <si>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</si>
  <si>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</si>
  <si>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</si>
  <si>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</si>
  <si>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</si>
  <si>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</si>
  <si>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</si>
  <si>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</si>
  <si>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</si>
  <si>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</si>
  <si>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</si>
  <si>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</si>
  <si>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</si>
  <si>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</si>
  <si>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</si>
  <si>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</si>
  <si>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</si>
  <si>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</si>
  <si>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</si>
  <si>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</si>
  <si>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</si>
  <si>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</si>
  <si>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</si>
  <si>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</si>
  <si>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</si>
  <si>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</si>
  <si>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</si>
  <si>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</si>
  <si>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</si>
  <si>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</si>
  <si>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</si>
  <si>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</si>
  <si>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</si>
  <si>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</si>
  <si>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</si>
  <si>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</si>
  <si>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</si>
  <si>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</si>
  <si>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</si>
  <si>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</si>
  <si>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</si>
  <si>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</si>
  <si>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</si>
  <si>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</si>
  <si>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</si>
  <si>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</si>
  <si>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</si>
  <si>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</si>
  <si>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</si>
  <si>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</si>
  <si>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</si>
  <si>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</si>
  <si>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</si>
  <si>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</si>
  <si>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</si>
  <si>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</si>
  <si>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</si>
  <si>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</si>
  <si>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</si>
  <si>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</si>
  <si>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</si>
  <si>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</si>
  <si>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</si>
  <si>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</si>
  <si>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</si>
  <si>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</si>
  <si>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</si>
  <si>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</si>
  <si>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</si>
  <si>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</si>
  <si>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</si>
  <si>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</si>
  <si>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</si>
  <si>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</si>
  <si>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</si>
  <si>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</si>
  <si>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</si>
  <si>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</si>
  <si>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</si>
  <si>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</si>
  <si>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</si>
  <si>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</si>
  <si>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</si>
  <si>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</si>
  <si>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</si>
  <si>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</si>
  <si>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</si>
  <si>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</si>
  <si>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</si>
  <si>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</si>
  <si>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</si>
  <si>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</si>
  <si>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</si>
  <si>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</si>
  <si>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</si>
  <si>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</si>
  <si>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</si>
  <si>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</si>
  <si>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</si>
  <si>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</si>
  <si>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</si>
  <si>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</si>
  <si>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</si>
  <si>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</si>
  <si>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</si>
  <si>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</si>
  <si>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</si>
  <si>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</si>
  <si>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</si>
  <si>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</si>
  <si>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</si>
  <si>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</si>
  <si>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</si>
  <si>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</si>
  <si>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</si>
  <si>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</si>
  <si>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</si>
  <si>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</si>
  <si>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</si>
  <si>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</si>
  <si>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</si>
  <si>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</si>
  <si>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</si>
  <si>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</si>
  <si>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</si>
  <si>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</si>
  <si>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</si>
  <si>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</si>
  <si>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</si>
  <si>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</si>
  <si>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</si>
  <si>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</si>
  <si>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</si>
  <si>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</si>
  <si>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</si>
  <si>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</si>
  <si>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</si>
  <si>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</si>
  <si>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</si>
  <si>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</si>
  <si>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</si>
  <si>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</si>
  <si>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</si>
  <si>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</si>
  <si>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</si>
  <si>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</si>
  <si>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</si>
  <si>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</si>
  <si>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</si>
  <si>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</si>
  <si>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</si>
  <si>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</si>
  <si>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</si>
  <si>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</si>
  <si>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</si>
  <si>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</si>
  <si>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</si>
  <si>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</si>
  <si>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</si>
  <si>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</si>
  <si>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</si>
  <si>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</si>
  <si>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</si>
  <si>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</si>
  <si>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</si>
  <si>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</si>
  <si>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</si>
  <si>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</si>
  <si>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</si>
  <si>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</si>
  <si>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</si>
  <si>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</si>
  <si>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</si>
  <si>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</si>
  <si>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</si>
  <si>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</si>
  <si>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</si>
  <si>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</si>
  <si>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</si>
  <si>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</si>
  <si>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</si>
  <si>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</si>
  <si>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</si>
  <si>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</si>
  <si>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</si>
  <si>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</si>
  <si>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</si>
  <si>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</si>
  <si>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</si>
  <si>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</si>
  <si>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</si>
  <si>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</si>
  <si>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</si>
  <si>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</si>
  <si>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</si>
  <si>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</si>
  <si>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</si>
  <si>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</si>
  <si>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</si>
  <si>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</si>
  <si>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</si>
  <si>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</si>
  <si>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</si>
  <si>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</si>
  <si>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</si>
  <si>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</si>
  <si>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</si>
  <si>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</si>
  <si>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</si>
  <si>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</si>
  <si>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</si>
  <si>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</si>
  <si>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</si>
  <si>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</si>
  <si>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</si>
  <si>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</si>
  <si>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</si>
  <si>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</si>
  <si>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</si>
  <si>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</si>
  <si>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</si>
  <si>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</si>
  <si>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</si>
  <si>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</si>
  <si>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</si>
  <si>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</si>
  <si>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</si>
  <si>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</si>
  <si>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</si>
  <si>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</si>
  <si>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</si>
  <si>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</si>
  <si>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</si>
  <si>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</si>
  <si>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</si>
  <si>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</si>
  <si>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</si>
  <si>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</si>
  <si>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</si>
  <si>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</si>
  <si>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</si>
  <si>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</si>
  <si>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</si>
  <si>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</si>
  <si>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</si>
  <si>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</si>
  <si>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</si>
  <si>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</si>
  <si>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</si>
  <si>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</si>
  <si>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</si>
  <si>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</si>
  <si>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</si>
  <si>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</si>
  <si>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</si>
  <si>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</si>
  <si>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</si>
  <si>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</si>
  <si>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</si>
  <si>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</si>
  <si>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</si>
  <si>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</si>
  <si>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</si>
  <si>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</si>
  <si>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</si>
  <si>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</si>
  <si>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</si>
  <si>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</si>
  <si>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</si>
  <si>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</si>
  <si>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</si>
  <si>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</si>
  <si>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</si>
  <si>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</si>
  <si>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</si>
  <si>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</si>
  <si>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</si>
  <si>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</si>
  <si>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</si>
  <si>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</si>
  <si>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</si>
  <si>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</si>
  <si>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</si>
  <si>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</si>
  <si>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</si>
  <si>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</si>
  <si>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</si>
  <si>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</si>
  <si>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</si>
  <si>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</si>
  <si>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</si>
  <si>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</si>
  <si>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</si>
  <si>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</si>
  <si>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</si>
  <si>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</si>
  <si>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</si>
  <si>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</si>
  <si>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</si>
  <si>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</si>
  <si>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</si>
  <si>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</si>
  <si>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</si>
  <si>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</si>
  <si>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</si>
  <si>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</si>
  <si>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</si>
  <si>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</si>
  <si>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</si>
  <si>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</si>
  <si>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</si>
  <si>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</si>
  <si>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</si>
  <si>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</si>
  <si>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</si>
  <si>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</si>
  <si>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</si>
  <si>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</si>
  <si>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</si>
  <si>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</si>
  <si>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</si>
  <si>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</si>
  <si>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</si>
  <si>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</si>
  <si>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</si>
  <si>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</si>
  <si>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</si>
  <si>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</si>
  <si>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</si>
  <si>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</si>
  <si>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</si>
  <si>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</si>
  <si>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</si>
  <si>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</si>
  <si>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</si>
  <si>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</si>
  <si>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</si>
  <si>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</si>
  <si>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</si>
  <si>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</si>
  <si>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</si>
  <si>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</si>
  <si>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</si>
  <si>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</si>
  <si>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</si>
  <si>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</si>
  <si>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</si>
  <si>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</si>
  <si>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</si>
  <si>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</si>
  <si>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</si>
  <si>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</si>
  <si>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</si>
  <si>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</si>
  <si>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</si>
  <si>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</si>
  <si>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</si>
  <si>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</si>
  <si>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</si>
  <si>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</si>
  <si>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</si>
  <si>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</si>
  <si>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</si>
  <si>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</si>
  <si>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</si>
  <si>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</si>
  <si>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</si>
  <si>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</si>
  <si>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</si>
  <si>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</si>
  <si>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</si>
  <si>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</si>
  <si>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</si>
  <si>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</si>
  <si>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</si>
  <si>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</si>
  <si>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</si>
  <si>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</si>
  <si>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</si>
  <si>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</si>
  <si>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</si>
  <si>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</si>
  <si>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</si>
  <si>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</si>
  <si>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</si>
  <si>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</si>
  <si>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</si>
  <si>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</si>
  <si>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</si>
  <si>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</si>
  <si>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</si>
  <si>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</si>
  <si>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</si>
  <si>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</si>
  <si>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</si>
  <si>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</si>
  <si>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</si>
  <si>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</si>
  <si>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</si>
  <si>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</si>
  <si>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</si>
  <si>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</si>
  <si>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</si>
  <si>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</si>
  <si>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</si>
  <si>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</si>
  <si>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</si>
  <si>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</si>
  <si>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</si>
  <si>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</si>
  <si>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</si>
  <si>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</si>
  <si>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</si>
  <si>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</si>
  <si>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</si>
  <si>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</si>
  <si>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</si>
  <si>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</si>
  <si>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</si>
  <si>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</si>
  <si>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</si>
  <si>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</si>
  <si>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</si>
  <si>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</si>
  <si>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</si>
  <si>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</si>
  <si>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</si>
  <si>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</si>
  <si>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</si>
  <si>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</si>
  <si>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</si>
  <si>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</si>
  <si>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</si>
  <si>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</si>
  <si>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</si>
  <si>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</si>
  <si>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</si>
  <si>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</si>
  <si>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</si>
  <si>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</si>
  <si>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</si>
  <si>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</si>
  <si>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</si>
  <si>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</si>
  <si>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</si>
  <si>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</si>
  <si>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</si>
  <si>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</si>
  <si>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</si>
  <si>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</si>
  <si>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</si>
  <si>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</si>
  <si>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</si>
  <si>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</si>
  <si>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</si>
  <si>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</si>
  <si>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</si>
  <si>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</si>
  <si>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</si>
  <si>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</si>
  <si>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</si>
  <si>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</si>
  <si>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</si>
  <si>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</si>
  <si>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</si>
  <si>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</si>
  <si>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</si>
  <si>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</si>
  <si>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</si>
  <si>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</si>
  <si>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</si>
  <si>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</si>
  <si>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</si>
  <si>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</si>
  <si>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</si>
  <si>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</si>
  <si>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</si>
  <si>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</si>
  <si>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</si>
  <si>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</si>
  <si>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</si>
  <si>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</si>
  <si>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</si>
  <si>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</si>
  <si>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</si>
  <si>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</si>
  <si>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</si>
  <si>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</si>
  <si>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</si>
  <si>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</si>
  <si>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</si>
  <si>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</si>
  <si>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</si>
  <si>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</si>
  <si>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</si>
  <si>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</si>
  <si>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</si>
  <si>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</si>
  <si>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</si>
  <si>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</si>
  <si>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</si>
  <si>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</si>
  <si>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</si>
  <si>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</si>
  <si>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</si>
  <si>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</si>
  <si>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</si>
  <si>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</si>
  <si>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</si>
  <si>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</si>
  <si>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</si>
  <si>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</si>
  <si>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</si>
  <si>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</si>
  <si>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</si>
  <si>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</si>
  <si>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</si>
  <si>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</si>
  <si>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</si>
  <si>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</si>
  <si>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</si>
  <si>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</si>
  <si>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</si>
  <si>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</si>
  <si>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</si>
  <si>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</si>
  <si>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</si>
  <si>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</si>
  <si>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</si>
  <si>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</si>
  <si>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</si>
  <si>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</si>
  <si>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</si>
  <si>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</si>
  <si>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</si>
  <si>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</si>
  <si>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</si>
  <si>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</si>
  <si>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</si>
  <si>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</si>
  <si>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</si>
  <si>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</si>
  <si>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</si>
  <si>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</si>
  <si>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</si>
  <si>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</si>
  <si>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</si>
  <si>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</si>
  <si>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</si>
  <si>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</si>
  <si>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</si>
  <si>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</si>
  <si>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</si>
  <si>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</si>
  <si>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</si>
  <si>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</si>
  <si>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</si>
  <si>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</si>
  <si>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</si>
  <si>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</si>
  <si>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</si>
  <si>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</si>
  <si>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</si>
  <si>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</si>
  <si>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</si>
  <si>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</si>
  <si>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</si>
  <si>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</si>
  <si>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</si>
  <si>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</si>
  <si>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</si>
  <si>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</si>
  <si>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</si>
  <si>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</si>
  <si>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</si>
  <si>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</si>
  <si>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</si>
  <si>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</si>
  <si>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</si>
  <si>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</si>
  <si>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</si>
  <si>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</si>
  <si>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</si>
  <si>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</si>
  <si>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</si>
  <si>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</si>
  <si>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</si>
  <si>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</si>
  <si>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</si>
  <si>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</si>
  <si>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</si>
  <si>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</si>
  <si>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</si>
  <si>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</si>
  <si>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</si>
  <si>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</si>
  <si>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</si>
  <si>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</si>
  <si>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</si>
  <si>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</si>
  <si>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</si>
  <si>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</si>
  <si>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</si>
  <si>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</si>
  <si>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</si>
  <si>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</si>
  <si>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</si>
  <si>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</si>
  <si>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</si>
  <si>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</si>
  <si>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</si>
  <si>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</si>
  <si>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</si>
  <si>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</si>
  <si>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</si>
  <si>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</si>
  <si>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</si>
  <si>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</si>
  <si>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</si>
  <si>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</si>
  <si>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</si>
  <si>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</si>
  <si>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</si>
  <si>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</si>
  <si>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</si>
  <si>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</si>
  <si>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</si>
  <si>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</si>
  <si>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</si>
  <si>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</si>
  <si>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</si>
  <si>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</si>
  <si>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</si>
  <si>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</si>
  <si>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</si>
  <si>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</si>
  <si>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</si>
  <si>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</si>
  <si>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</si>
  <si>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</si>
  <si>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</si>
  <si>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</si>
  <si>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</si>
  <si>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</si>
  <si>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</si>
  <si>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</si>
  <si>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</si>
  <si>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</si>
  <si>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</si>
  <si>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</si>
  <si>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</si>
  <si>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</si>
  <si>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</si>
  <si>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</si>
  <si>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</si>
  <si>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</si>
  <si>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</si>
  <si>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</si>
  <si>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</si>
  <si>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</si>
  <si>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</si>
  <si>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</si>
  <si>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</si>
  <si>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</si>
  <si>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</si>
  <si>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</si>
  <si>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</si>
  <si>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</si>
  <si>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</si>
  <si>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</si>
  <si>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</si>
  <si>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</si>
  <si>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</si>
  <si>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</si>
  <si>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</si>
  <si>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</si>
  <si>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</si>
  <si>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</si>
  <si>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</si>
  <si>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</si>
  <si>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</si>
  <si>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</si>
  <si>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</si>
  <si>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</si>
  <si>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</si>
  <si>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</si>
  <si>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</si>
  <si>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</si>
  <si>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</si>
  <si>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</si>
  <si>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</si>
  <si>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</si>
  <si>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</si>
  <si>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</si>
  <si>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</si>
  <si>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</si>
  <si>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</si>
  <si>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</si>
  <si>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</si>
  <si>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</si>
  <si>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</si>
  <si>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</si>
  <si>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</si>
  <si>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</si>
  <si>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</si>
  <si>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</si>
  <si>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</si>
  <si>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</si>
  <si>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</si>
  <si>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</si>
  <si>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</si>
  <si>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</si>
  <si>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</si>
  <si>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</si>
  <si>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</si>
  <si>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</si>
  <si>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</si>
  <si>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</si>
  <si>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</si>
  <si>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</si>
  <si>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</si>
  <si>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</si>
  <si>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</si>
  <si>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</si>
  <si>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</si>
  <si>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</si>
  <si>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</si>
  <si>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</si>
  <si>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</si>
  <si>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</si>
  <si>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</si>
  <si>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</si>
  <si>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</si>
  <si>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</si>
  <si>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</si>
  <si>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</si>
  <si>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</si>
  <si>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</si>
  <si>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</si>
  <si>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</si>
  <si>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</si>
  <si>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</si>
  <si>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</si>
  <si>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</si>
  <si>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</si>
  <si>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</si>
  <si>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</si>
  <si>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</si>
  <si>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</si>
  <si>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</si>
  <si>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</si>
  <si>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</si>
  <si>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</si>
  <si>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</si>
  <si>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</si>
  <si>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</si>
  <si>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</si>
  <si>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</si>
  <si>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</si>
  <si>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</si>
  <si>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</si>
  <si>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</si>
  <si>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</si>
  <si>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</si>
  <si>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</si>
  <si>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</si>
  <si>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</si>
  <si>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</si>
  <si>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</si>
  <si>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</si>
  <si>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</si>
  <si>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</si>
  <si>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</si>
  <si>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</si>
  <si>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</si>
  <si>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</si>
  <si>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</si>
  <si>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</si>
  <si>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</si>
  <si>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</si>
  <si>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</si>
  <si>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</si>
  <si>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</si>
  <si>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</si>
  <si>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</si>
  <si>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</si>
  <si>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</si>
  <si>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</si>
  <si>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</si>
  <si>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</si>
  <si>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</si>
  <si>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</si>
  <si>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</si>
  <si>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</si>
  <si>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</si>
  <si>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</si>
  <si>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</si>
  <si>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</si>
  <si>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</si>
  <si>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</si>
  <si>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</si>
  <si>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</si>
  <si>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</si>
  <si>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</si>
  <si>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</si>
  <si>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</si>
  <si>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</si>
  <si>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</si>
  <si>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</si>
  <si>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</si>
  <si>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</si>
  <si>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</si>
  <si>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</si>
  <si>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</si>
  <si>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</si>
  <si>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</si>
  <si>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</si>
  <si>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</si>
  <si>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</si>
  <si>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</si>
  <si>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</si>
  <si>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</si>
  <si>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</si>
  <si>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</si>
  <si>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</si>
  <si>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</si>
  <si>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</si>
  <si>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</si>
  <si>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</si>
  <si>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</si>
  <si>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</si>
  <si>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</si>
  <si>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</si>
  <si>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</si>
  <si>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</si>
  <si>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</si>
  <si>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</si>
  <si>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</si>
  <si>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</si>
  <si>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</si>
  <si>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</si>
  <si>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</si>
  <si>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</si>
  <si>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</si>
  <si>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</si>
  <si>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</si>
  <si>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</si>
  <si>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</si>
  <si>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</si>
  <si>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</si>
  <si>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</si>
  <si>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</si>
  <si>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</si>
  <si>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</si>
  <si>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</si>
  <si>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</si>
  <si>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</si>
  <si>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</si>
  <si>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</si>
  <si>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</si>
  <si>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</si>
  <si>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</si>
  <si>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</si>
  <si>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</si>
  <si>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</si>
  <si>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</si>
  <si>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</si>
  <si>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</si>
  <si>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</si>
  <si>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</si>
  <si>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</si>
  <si>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</si>
  <si>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</si>
  <si>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</si>
  <si>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</si>
  <si>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</si>
  <si>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</si>
  <si>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</si>
  <si>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</si>
  <si>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</si>
  <si>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</si>
  <si>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</si>
  <si>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</si>
  <si>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</si>
  <si>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</si>
  <si>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</si>
  <si>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</si>
  <si>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</si>
  <si>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</si>
  <si>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</si>
  <si>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</si>
  <si>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</si>
  <si>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</si>
  <si>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</si>
  <si>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</si>
  <si>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</si>
  <si>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</si>
  <si>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</si>
  <si>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</si>
  <si>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</si>
  <si>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</si>
  <si>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</si>
  <si>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</si>
  <si>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</si>
  <si>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</si>
  <si>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</si>
  <si>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</si>
  <si>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</si>
  <si>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</si>
  <si>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</si>
  <si>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</si>
  <si>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</si>
  <si>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</si>
  <si>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</si>
  <si>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</si>
  <si>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</si>
  <si>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</si>
  <si>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</si>
  <si>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</si>
  <si>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</si>
  <si>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</si>
  <si>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</si>
  <si>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</si>
  <si>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</si>
  <si>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</si>
  <si>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</si>
  <si>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</si>
  <si>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</si>
  <si>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</si>
  <si>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</si>
  <si>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</si>
  <si>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</si>
  <si>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</si>
  <si>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</si>
  <si>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</si>
  <si>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</si>
  <si>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</si>
  <si>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</si>
  <si>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</si>
  <si>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</si>
  <si>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</si>
  <si>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</si>
  <si>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</si>
  <si>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</si>
  <si>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</si>
  <si>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</si>
  <si>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</si>
  <si>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</si>
  <si>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</si>
  <si>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</si>
  <si>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</si>
  <si>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</si>
  <si>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</si>
  <si>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</si>
  <si>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</si>
  <si>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</si>
  <si>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</si>
  <si>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</si>
  <si>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</si>
  <si>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</si>
  <si>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</si>
  <si>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</si>
  <si>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</si>
  <si>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</si>
  <si>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</si>
  <si>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</si>
  <si>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</si>
  <si>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</si>
  <si>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</si>
  <si>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</si>
  <si>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</si>
  <si>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</si>
  <si>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</si>
  <si>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</si>
  <si>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</si>
  <si>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</si>
  <si>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</si>
  <si>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</si>
  <si>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</si>
  <si>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</si>
  <si>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</si>
  <si>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</si>
  <si>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</si>
  <si>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</si>
  <si>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</si>
  <si>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</si>
  <si>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</si>
  <si>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</si>
  <si>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</si>
  <si>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</si>
  <si>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</si>
  <si>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</si>
  <si>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</si>
  <si>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</si>
  <si>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</si>
  <si>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</si>
  <si>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</si>
  <si>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</si>
  <si>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</si>
  <si>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</si>
  <si>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</si>
  <si>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</si>
  <si>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</si>
  <si>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</si>
  <si>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</si>
  <si>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</si>
  <si>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</si>
  <si>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</si>
  <si>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</si>
  <si>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</si>
  <si>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</si>
  <si>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</si>
  <si>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</si>
  <si>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</si>
  <si>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</si>
  <si>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</si>
  <si>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</si>
  <si>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</si>
  <si>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</si>
  <si>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</si>
  <si>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</si>
  <si>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</si>
  <si>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</si>
  <si>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</si>
  <si>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</si>
  <si>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</si>
  <si>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</si>
  <si>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</si>
  <si>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</si>
  <si>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</si>
  <si>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</si>
  <si>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</si>
  <si>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</si>
  <si>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</si>
  <si>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</si>
  <si>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</si>
  <si>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</si>
  <si>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</si>
  <si>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</si>
  <si>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</si>
  <si>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</si>
  <si>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</si>
  <si>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</si>
  <si>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</si>
  <si>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</si>
  <si>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</si>
  <si>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</si>
  <si>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</si>
  <si>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</si>
  <si>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</si>
  <si>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</si>
  <si>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</si>
  <si>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</si>
  <si>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</si>
  <si>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</si>
  <si>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</si>
  <si>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</si>
  <si>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</si>
  <si>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</si>
  <si>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</si>
  <si>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</si>
  <si>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</si>
  <si>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</si>
  <si>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</si>
  <si>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</si>
  <si>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</si>
  <si>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</si>
  <si>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</si>
  <si>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</si>
  <si>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</si>
  <si>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</si>
  <si>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</si>
  <si>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</si>
  <si>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</si>
  <si>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</si>
  <si>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</si>
  <si>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</si>
  <si>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</si>
  <si>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</si>
  <si>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</si>
  <si>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</si>
  <si>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</si>
  <si>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</si>
  <si>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</si>
  <si>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</si>
  <si>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</si>
  <si>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</si>
  <si>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</si>
  <si>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</si>
  <si>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</si>
  <si>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</si>
  <si>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</si>
  <si>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</si>
  <si>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</si>
  <si>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</si>
  <si>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</si>
  <si>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</si>
  <si>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</si>
  <si>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</si>
  <si>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</si>
  <si>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</si>
  <si>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</si>
  <si>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</si>
  <si>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</si>
  <si>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</si>
  <si>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</si>
  <si>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</si>
  <si>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</si>
  <si>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</si>
  <si>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</si>
  <si>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</si>
  <si>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</si>
  <si>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</si>
  <si>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</si>
  <si>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</si>
  <si>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</si>
  <si>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</si>
  <si>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</si>
  <si>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</si>
  <si>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</si>
  <si>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</si>
  <si>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</si>
  <si>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</si>
  <si>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</si>
  <si>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</si>
  <si>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</si>
  <si>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</si>
  <si>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</si>
  <si>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</si>
  <si>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</si>
  <si>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</si>
  <si>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</si>
  <si>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</si>
  <si>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</si>
  <si>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</si>
  <si>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</si>
  <si>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</si>
  <si>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</si>
  <si>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</si>
  <si>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</si>
  <si>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</si>
  <si>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</si>
  <si>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</si>
  <si>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</si>
  <si>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</si>
  <si>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</si>
  <si>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</si>
  <si>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</si>
  <si>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</si>
  <si>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</si>
  <si>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</si>
  <si>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</si>
  <si>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</si>
  <si>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</si>
  <si>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</si>
  <si>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</si>
  <si>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</si>
  <si>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</si>
  <si>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</si>
  <si>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</si>
  <si>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</si>
  <si>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</si>
  <si>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</si>
  <si>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</si>
  <si>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</si>
  <si>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</si>
  <si>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</si>
  <si>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</si>
  <si>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</si>
  <si>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</si>
  <si>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</si>
  <si>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</si>
  <si>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</si>
  <si>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</si>
  <si>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</si>
  <si>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</si>
  <si>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</si>
  <si>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</si>
  <si>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</si>
  <si>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</si>
  <si>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</si>
  <si>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</si>
  <si>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</si>
  <si>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</si>
  <si>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</si>
  <si>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</si>
  <si>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</si>
  <si>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</si>
  <si>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</si>
  <si>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</si>
  <si>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</si>
  <si>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</si>
  <si>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</si>
  <si>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</si>
  <si>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</si>
  <si>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</si>
  <si>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</si>
  <si>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</si>
  <si>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</si>
  <si>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</si>
  <si>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</si>
  <si>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</si>
  <si>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</si>
  <si>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</si>
  <si>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</si>
  <si>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</si>
  <si>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</si>
  <si>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</si>
  <si>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</si>
  <si>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</si>
  <si>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</si>
  <si>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</si>
  <si>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</si>
  <si>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</si>
  <si>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</si>
  <si>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</si>
  <si>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</si>
  <si>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</si>
  <si>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</si>
  <si>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</si>
  <si>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</si>
  <si>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</si>
  <si>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</si>
  <si>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</si>
  <si>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</si>
  <si>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</si>
  <si>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</si>
  <si>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</si>
  <si>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</si>
  <si>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</si>
  <si>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</si>
  <si>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</si>
  <si>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</si>
  <si>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</si>
  <si>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</si>
  <si>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</si>
  <si>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</si>
  <si>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</si>
  <si>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</si>
  <si>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</si>
  <si>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</si>
  <si>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</si>
  <si>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</si>
  <si>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</si>
  <si>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</si>
  <si>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</si>
  <si>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</si>
  <si>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</si>
  <si>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</si>
  <si>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</si>
  <si>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</si>
  <si>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</si>
  <si>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</si>
  <si>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</si>
  <si>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</si>
  <si>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</si>
  <si>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</si>
  <si>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</si>
  <si>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</si>
  <si>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</si>
  <si>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</si>
  <si>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</si>
  <si>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</si>
  <si>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</si>
  <si>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</si>
  <si>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</si>
  <si>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</si>
  <si>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</si>
  <si>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</si>
  <si>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</si>
  <si>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</si>
  <si>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</si>
  <si>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</si>
  <si>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</si>
  <si>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</si>
  <si>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</si>
  <si>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</si>
  <si>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</si>
  <si>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</si>
  <si>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</si>
  <si>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</si>
  <si>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</si>
  <si>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</si>
  <si>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</si>
  <si>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</si>
  <si>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</si>
  <si>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</si>
  <si>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</si>
  <si>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</si>
  <si>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</si>
  <si>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</si>
  <si>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</si>
  <si>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</si>
  <si>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</si>
  <si>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</si>
  <si>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</si>
  <si>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</si>
  <si>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</si>
  <si>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</si>
  <si>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</si>
  <si>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</si>
  <si>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</si>
  <si>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</si>
  <si>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</si>
  <si>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</si>
  <si>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</si>
  <si>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</si>
  <si>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</si>
  <si>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</si>
  <si>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</si>
  <si>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</si>
  <si>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</si>
  <si>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</si>
  <si>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</si>
  <si>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</si>
  <si>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</si>
  <si>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</si>
  <si>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</si>
  <si>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</si>
  <si>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</si>
  <si>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</si>
  <si>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</si>
  <si>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</si>
  <si>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</si>
  <si>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</si>
  <si>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</si>
  <si>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</si>
  <si>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</si>
  <si>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</si>
  <si>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</si>
  <si>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</si>
  <si>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</si>
  <si>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</si>
  <si>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</si>
  <si>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</si>
  <si>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</si>
  <si>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</si>
  <si>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</si>
  <si>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</si>
  <si>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</si>
  <si>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</si>
  <si>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</si>
  <si>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</si>
  <si>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</si>
  <si>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</si>
  <si>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</si>
  <si>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</si>
  <si>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</si>
  <si>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</si>
  <si>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</si>
  <si>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</si>
  <si>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</si>
  <si>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</si>
  <si>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</si>
  <si>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</si>
  <si>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</si>
  <si>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</si>
  <si>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</si>
  <si>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</si>
  <si>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</si>
  <si>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</si>
  <si>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</si>
  <si>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</si>
  <si>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</si>
  <si>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</si>
  <si>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</si>
  <si>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</si>
  <si>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</si>
  <si>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</si>
  <si>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</si>
  <si>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</si>
  <si>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</si>
  <si>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</si>
  <si>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</si>
  <si>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</si>
  <si>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</si>
  <si>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</si>
  <si>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</si>
  <si>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</si>
  <si>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</si>
  <si>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</si>
  <si>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</si>
  <si>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</si>
  <si>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</si>
  <si>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</si>
  <si>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</si>
  <si>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</si>
  <si>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</si>
  <si>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</si>
  <si>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</si>
  <si>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</si>
  <si>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</si>
  <si>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</si>
  <si>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</si>
  <si>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</si>
  <si>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</si>
  <si>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</si>
  <si>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</si>
  <si>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</si>
  <si>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</si>
  <si>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</si>
  <si>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</si>
  <si>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</si>
  <si>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</si>
  <si>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</si>
  <si>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</si>
  <si>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</si>
  <si>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</si>
  <si>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</si>
  <si>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</si>
  <si>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</si>
  <si>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</si>
  <si>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</si>
  <si>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</si>
  <si>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</si>
  <si>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</si>
  <si>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</si>
  <si>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</si>
  <si>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</si>
  <si>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</si>
  <si>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</si>
  <si>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</si>
  <si>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</si>
  <si>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</si>
  <si>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</si>
  <si>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</si>
  <si>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</si>
  <si>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</si>
  <si>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</si>
  <si>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</si>
  <si>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</si>
  <si>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</si>
  <si>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</si>
  <si>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</si>
  <si>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</si>
  <si>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</si>
  <si>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</si>
  <si>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</si>
  <si>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</si>
  <si>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</si>
  <si>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</si>
  <si>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</si>
  <si>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</si>
  <si>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</si>
  <si>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</si>
  <si>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</si>
  <si>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</si>
  <si>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</si>
  <si>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</si>
  <si>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</si>
  <si>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</si>
  <si>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</si>
  <si>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</si>
  <si>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</si>
  <si>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</si>
  <si>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</si>
  <si>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</si>
  <si>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</si>
  <si>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</si>
  <si>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</si>
  <si>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</si>
  <si>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</si>
  <si>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</si>
  <si>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</si>
  <si>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</si>
  <si>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</si>
  <si>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</si>
  <si>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</si>
  <si>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</si>
  <si>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</si>
  <si>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</si>
  <si>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</si>
  <si>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</si>
  <si>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</si>
  <si>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</si>
  <si>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</si>
  <si>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</si>
  <si>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</si>
  <si>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</si>
  <si>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</si>
  <si>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</si>
  <si>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</si>
  <si>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</si>
  <si>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</si>
  <si>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</si>
  <si>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</si>
  <si>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</si>
  <si>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</si>
  <si>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</si>
  <si>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</si>
  <si>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</si>
  <si>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</si>
  <si>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</si>
  <si>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</si>
  <si>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</si>
  <si>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</si>
  <si>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</si>
  <si>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</si>
  <si>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</si>
  <si>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</si>
  <si>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</si>
  <si>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</si>
  <si>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</si>
  <si>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</si>
  <si>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</si>
  <si>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</si>
  <si>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</si>
  <si>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</si>
  <si>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</si>
  <si>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</si>
  <si>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</si>
  <si>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</si>
  <si>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</si>
  <si>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</si>
  <si>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</si>
  <si>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</si>
  <si>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</si>
  <si>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</si>
  <si>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</si>
  <si>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</si>
  <si>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</si>
  <si>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</si>
  <si>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</si>
  <si>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</si>
  <si>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</si>
  <si>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</si>
  <si>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</si>
  <si>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</si>
  <si>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</si>
  <si>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</si>
  <si>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</si>
  <si>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</si>
  <si>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</si>
  <si>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</si>
  <si>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</si>
  <si>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</si>
  <si>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</si>
  <si>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</si>
  <si>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</si>
  <si>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</si>
  <si>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</si>
  <si>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</si>
  <si>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</si>
  <si>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</si>
  <si>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</si>
  <si>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</si>
  <si>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</si>
  <si>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</si>
  <si>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</si>
  <si>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</si>
  <si>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</si>
  <si>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</si>
  <si>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</si>
  <si>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</si>
  <si>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</si>
  <si>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</si>
  <si>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</si>
  <si>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</si>
  <si>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</si>
  <si>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</si>
  <si>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</si>
  <si>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</si>
  <si>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</si>
  <si>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</si>
  <si>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</si>
  <si>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</si>
  <si>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</si>
  <si>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</si>
  <si>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</si>
  <si>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</si>
  <si>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</si>
  <si>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</si>
  <si>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</si>
  <si>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</si>
  <si>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</si>
  <si>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</si>
  <si>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</si>
  <si>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</si>
  <si>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</si>
  <si>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</si>
  <si>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</si>
  <si>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</si>
  <si>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</si>
  <si>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</si>
  <si>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</si>
  <si>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</si>
  <si>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</si>
  <si>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</si>
  <si>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</si>
  <si>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</si>
  <si>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</si>
  <si>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</si>
  <si>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</si>
  <si>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</si>
  <si>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</si>
  <si>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</si>
  <si>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</si>
  <si>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</si>
  <si>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</si>
  <si>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</si>
  <si>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</si>
  <si>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</si>
  <si>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</si>
  <si>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</si>
  <si>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</si>
  <si>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</si>
  <si>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</si>
  <si>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</si>
  <si>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</si>
  <si>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</si>
  <si>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</si>
  <si>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</si>
  <si>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</si>
  <si>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</si>
  <si>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</si>
  <si>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</si>
  <si>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</si>
  <si>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</si>
  <si>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</si>
  <si>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</si>
  <si>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</si>
  <si>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</si>
  <si>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</si>
  <si>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</si>
  <si>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</si>
  <si>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</si>
  <si>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</si>
  <si>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</si>
  <si>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</si>
  <si>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</si>
  <si>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</si>
  <si>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</si>
  <si>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</si>
  <si>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</si>
  <si>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</si>
  <si>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</si>
  <si>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</si>
  <si>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</si>
  <si>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</si>
  <si>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</si>
  <si>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</si>
  <si>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</si>
  <si>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</si>
  <si>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</si>
  <si>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</si>
  <si>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</si>
  <si>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</si>
  <si>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</si>
  <si>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</si>
  <si>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</si>
  <si>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</si>
  <si>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</si>
  <si>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</si>
  <si>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</si>
  <si>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</si>
  <si>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</si>
  <si>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</si>
  <si>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</si>
  <si>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</si>
  <si>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</si>
  <si>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</si>
  <si>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</si>
  <si>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</si>
  <si>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</si>
  <si>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</si>
  <si>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</si>
  <si>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</si>
  <si>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</si>
  <si>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</si>
  <si>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</si>
  <si>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</si>
  <si>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</si>
  <si>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</si>
  <si>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</si>
  <si>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</si>
  <si>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</si>
  <si>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</si>
  <si>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</si>
  <si>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</si>
  <si>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</si>
  <si>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</si>
  <si>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</si>
  <si>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</si>
  <si>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</si>
  <si>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</si>
  <si>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</si>
  <si>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</si>
  <si>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</si>
  <si>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</si>
  <si>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</si>
  <si>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</si>
  <si>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</si>
  <si>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</si>
  <si>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</si>
  <si>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</si>
  <si>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</si>
  <si>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</si>
  <si>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</si>
  <si>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</si>
  <si>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</si>
  <si>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</si>
  <si>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</si>
  <si>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</si>
  <si>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</si>
  <si>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</si>
  <si>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</si>
  <si>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</si>
  <si>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</si>
  <si>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</si>
  <si>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</si>
  <si>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</si>
  <si>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</si>
  <si>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</si>
  <si>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</si>
  <si>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</si>
  <si>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</si>
  <si>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</si>
  <si>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</si>
  <si>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</si>
  <si>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</si>
  <si>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</si>
  <si>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</si>
  <si>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</si>
  <si>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</si>
  <si>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</si>
  <si>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</si>
  <si>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</si>
  <si>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</si>
  <si>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</si>
  <si>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</si>
  <si>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</si>
  <si>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</si>
  <si>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</si>
  <si>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</si>
  <si>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</si>
  <si>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</si>
  <si>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</si>
  <si>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</si>
  <si>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</si>
  <si>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</si>
  <si>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</si>
  <si>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</si>
  <si>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</si>
  <si>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</si>
  <si>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</si>
  <si>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</si>
  <si>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</si>
  <si>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</si>
  <si>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</si>
  <si>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</si>
  <si>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</si>
  <si>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</si>
  <si>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</si>
  <si>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</si>
  <si>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</si>
  <si>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</si>
  <si>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</si>
  <si>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</si>
  <si>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</si>
  <si>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</si>
  <si>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</si>
  <si>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</si>
  <si>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</si>
  <si>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</si>
  <si>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</si>
  <si>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</si>
  <si>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</si>
  <si>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</si>
  <si>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</si>
  <si>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</si>
  <si>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</si>
  <si>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</si>
  <si>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</si>
  <si>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</si>
  <si>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</si>
  <si>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</si>
  <si>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</si>
  <si>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</si>
  <si>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</si>
  <si>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</si>
  <si>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</si>
  <si>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</si>
  <si>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</si>
  <si>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</si>
  <si>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</si>
  <si>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</si>
  <si>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</si>
  <si>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</si>
  <si>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</si>
  <si>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</si>
  <si>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</si>
  <si>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</si>
  <si>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</si>
  <si>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</si>
  <si>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</si>
  <si>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</si>
  <si>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</si>
  <si>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</si>
  <si>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</si>
  <si>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</si>
  <si>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</si>
  <si>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</si>
  <si>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</si>
  <si>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</si>
  <si>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</si>
  <si>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</si>
  <si>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</si>
  <si>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</si>
  <si>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</si>
  <si>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</si>
  <si>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</si>
  <si>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</si>
  <si>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</si>
  <si>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</si>
  <si>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</si>
  <si>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</si>
  <si>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</si>
  <si>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</si>
  <si>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</si>
  <si>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</si>
  <si>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</si>
  <si>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</si>
  <si>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</si>
  <si>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</si>
  <si>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</si>
  <si>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</si>
  <si>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</si>
  <si>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</si>
  <si>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</si>
  <si>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</si>
  <si>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</si>
  <si>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</si>
  <si>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</si>
  <si>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</si>
  <si>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</si>
  <si>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</si>
  <si>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</si>
  <si>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</si>
  <si>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</si>
  <si>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</si>
  <si>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</si>
  <si>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</si>
  <si>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</si>
  <si>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</si>
  <si>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</si>
  <si>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</si>
  <si>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</si>
  <si>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</si>
  <si>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</si>
  <si>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</si>
  <si>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</si>
  <si>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</si>
  <si>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</si>
  <si>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</si>
  <si>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</si>
  <si>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</si>
  <si>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</si>
  <si>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</si>
  <si>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</si>
  <si>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</si>
  <si>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</si>
  <si>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</si>
  <si>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</si>
  <si>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</si>
  <si>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</si>
  <si>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</si>
  <si>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</si>
  <si>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</si>
  <si>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</si>
  <si>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</si>
  <si>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</si>
  <si>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</si>
  <si>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</si>
  <si>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</si>
  <si>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</si>
  <si>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</si>
  <si>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</si>
  <si>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</si>
  <si>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</si>
  <si>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</si>
  <si>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</si>
  <si>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</si>
  <si>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</si>
  <si>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</si>
  <si>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</si>
  <si>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</si>
  <si>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</si>
  <si>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</si>
  <si>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</si>
  <si>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</si>
  <si>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</si>
  <si>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</si>
  <si>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</si>
  <si>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</si>
  <si>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</si>
  <si>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</si>
  <si>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</si>
  <si>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</si>
  <si>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</si>
  <si>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</si>
  <si>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</si>
  <si>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</si>
  <si>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</si>
  <si>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</si>
  <si>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</si>
  <si>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</si>
  <si>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</si>
  <si>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</si>
  <si>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</si>
  <si>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</si>
  <si>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</si>
  <si>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</si>
  <si>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</si>
  <si>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</si>
  <si>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</si>
  <si>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</si>
  <si>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</si>
  <si>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</si>
  <si>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</si>
  <si>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</si>
  <si>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</si>
  <si>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</si>
  <si>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</si>
  <si>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</si>
  <si>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</si>
  <si>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</si>
  <si>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</si>
  <si>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</si>
  <si>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</si>
  <si>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</si>
  <si>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</si>
  <si>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</si>
  <si>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</si>
  <si>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</si>
  <si>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</si>
  <si>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</si>
  <si>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</si>
  <si>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</si>
  <si>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</si>
  <si>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</si>
  <si>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</si>
  <si>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</si>
  <si>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</si>
  <si>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</si>
  <si>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</si>
  <si>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</si>
  <si>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</si>
  <si>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</si>
  <si>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</si>
  <si>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</si>
  <si>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</si>
  <si>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</si>
  <si>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</si>
  <si>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</si>
  <si>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</si>
  <si>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</si>
  <si>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</si>
  <si>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</si>
  <si>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</si>
  <si>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</si>
  <si>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</si>
  <si>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</si>
  <si>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</si>
  <si>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</si>
  <si>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</si>
  <si>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</si>
  <si>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</si>
  <si>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</si>
  <si>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</si>
  <si>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</si>
  <si>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</si>
  <si>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</si>
  <si>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</si>
  <si>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</si>
  <si>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</si>
  <si>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</si>
  <si>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</si>
  <si>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</si>
  <si>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</si>
  <si>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</si>
  <si>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</si>
  <si>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</si>
  <si>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</si>
  <si>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</si>
  <si>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</si>
  <si>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</si>
  <si>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</si>
  <si>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</si>
  <si>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</si>
  <si>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</si>
  <si>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</si>
  <si>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</si>
  <si>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</si>
  <si>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</si>
  <si>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</si>
  <si>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</si>
  <si>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</si>
  <si>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</si>
  <si>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</si>
  <si>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</si>
  <si>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</si>
  <si>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</si>
  <si>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</si>
  <si>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</si>
  <si>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</si>
  <si>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</si>
  <si>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</si>
  <si>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</si>
  <si>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</si>
  <si>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</si>
  <si>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</si>
  <si>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</si>
  <si>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</si>
  <si>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</si>
  <si>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</si>
  <si>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</si>
  <si>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</si>
  <si>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</si>
  <si>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</si>
  <si>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</si>
  <si>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</si>
  <si>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</si>
  <si>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</si>
  <si>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</si>
  <si>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</si>
  <si>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</si>
  <si>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</si>
  <si>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</si>
  <si>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</si>
  <si>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</si>
  <si>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</si>
  <si>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</si>
  <si>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</si>
  <si>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</si>
  <si>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</si>
  <si>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</si>
  <si>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</si>
  <si>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</si>
  <si>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</si>
  <si>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</si>
  <si>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</si>
  <si>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</si>
  <si>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</si>
  <si>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</si>
  <si>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</si>
  <si>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</si>
  <si>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</si>
  <si>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</si>
  <si>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</si>
  <si>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</si>
  <si>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</si>
  <si>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</si>
  <si>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</si>
  <si>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</si>
  <si>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</si>
  <si>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</si>
  <si>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</si>
  <si>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</si>
  <si>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</si>
  <si>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</si>
  <si>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</si>
  <si>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</si>
  <si>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</si>
  <si>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</si>
  <si>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</si>
  <si>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</si>
  <si>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</si>
  <si>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</si>
  <si>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</si>
  <si>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</si>
  <si>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</si>
  <si>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</si>
  <si>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</si>
  <si>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</si>
  <si>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</si>
  <si>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</si>
  <si>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</si>
  <si>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</si>
  <si>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</si>
  <si>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</si>
  <si>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</si>
  <si>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</si>
  <si>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</si>
  <si>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</si>
  <si>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</si>
  <si>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</si>
  <si>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</si>
  <si>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</si>
  <si>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</si>
  <si>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</si>
  <si>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</si>
  <si>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</si>
  <si>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</si>
  <si>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</si>
  <si>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</si>
  <si>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</si>
  <si>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</si>
  <si>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</si>
  <si>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</si>
  <si>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</si>
  <si>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</si>
  <si>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</si>
  <si>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</si>
  <si>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</si>
  <si>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</si>
  <si>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</si>
  <si>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</si>
  <si>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</si>
  <si>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</si>
  <si>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</si>
  <si>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</si>
  <si>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</si>
  <si>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</si>
  <si>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</si>
  <si>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</si>
  <si>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</si>
  <si>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</si>
  <si>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</si>
  <si>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</si>
  <si>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</si>
  <si>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</si>
  <si>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</si>
  <si>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</si>
  <si>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</si>
  <si>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</si>
  <si>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</si>
  <si>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</si>
  <si>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</si>
  <si>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</si>
  <si>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</si>
  <si>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</si>
  <si>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</si>
  <si>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</si>
  <si>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</si>
  <si>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</si>
  <si>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</si>
  <si>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</si>
  <si>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</si>
  <si>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</si>
  <si>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</si>
  <si>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</si>
  <si>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</si>
  <si>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</si>
  <si>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</si>
  <si>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</si>
  <si>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</si>
  <si>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</si>
  <si>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</si>
  <si>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</si>
  <si>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</si>
  <si>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</si>
  <si>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</si>
  <si>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</si>
  <si>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</si>
  <si>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</si>
  <si>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</si>
  <si>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</si>
  <si>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</si>
  <si>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</si>
  <si>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</si>
  <si>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</si>
  <si>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</si>
  <si>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</si>
  <si>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</si>
  <si>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</si>
  <si>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</si>
  <si>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</si>
  <si>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</si>
  <si>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</si>
  <si>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</si>
  <si>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</si>
  <si>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</si>
  <si>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</si>
  <si>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</si>
  <si>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</si>
  <si>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</si>
  <si>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</si>
  <si>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</si>
  <si>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</si>
  <si>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</si>
  <si>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</si>
  <si>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</si>
  <si>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</si>
  <si>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</si>
  <si>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</si>
  <si>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</si>
  <si>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</si>
  <si>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</si>
  <si>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</si>
  <si>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</si>
  <si>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</si>
  <si>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</si>
  <si>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</si>
  <si>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</si>
  <si>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</si>
  <si>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</si>
  <si>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</si>
  <si>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</si>
  <si>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</si>
  <si>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</si>
  <si>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</si>
  <si>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</si>
  <si>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</si>
  <si>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</si>
  <si>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</si>
  <si>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</si>
  <si>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</si>
  <si>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</si>
  <si>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</si>
  <si>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</si>
  <si>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</si>
  <si>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</si>
  <si>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</si>
  <si>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</si>
  <si>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</si>
  <si>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</si>
  <si>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</si>
  <si>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</si>
  <si>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</si>
  <si>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</si>
  <si>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</si>
  <si>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</si>
  <si>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</si>
  <si>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</si>
  <si>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</si>
  <si>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</si>
  <si>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</si>
  <si>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</si>
  <si>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</si>
  <si>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</si>
  <si>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</si>
  <si>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</si>
  <si>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</si>
  <si>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</si>
  <si>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</si>
  <si>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</si>
  <si>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</si>
  <si>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</si>
  <si>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</si>
  <si>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</si>
  <si>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</si>
  <si>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</si>
  <si>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</si>
  <si>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</si>
  <si>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</si>
  <si>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</si>
  <si>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</si>
  <si>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</si>
  <si>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</si>
  <si>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</si>
  <si>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</si>
  <si>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</si>
  <si>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</si>
  <si>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</si>
  <si>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</si>
  <si>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</si>
  <si>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</si>
  <si>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</si>
  <si>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</si>
  <si>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</si>
  <si>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</si>
  <si>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</si>
  <si>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</si>
  <si>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</si>
  <si>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</si>
  <si>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</si>
  <si>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</si>
  <si>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</si>
  <si>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</si>
  <si>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</si>
  <si>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</si>
  <si>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</si>
  <si>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</si>
  <si>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</si>
  <si>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</si>
  <si>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</si>
  <si>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</si>
  <si>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</si>
  <si>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</si>
  <si>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</si>
  <si>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</si>
  <si>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</si>
  <si>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</si>
  <si>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</si>
  <si>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</si>
  <si>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</si>
  <si>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</si>
  <si>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</si>
  <si>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</si>
  <si>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</si>
  <si>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</si>
  <si>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</si>
  <si>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</si>
  <si>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</si>
  <si>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</si>
  <si>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</si>
  <si>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</si>
  <si>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</si>
  <si>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</si>
  <si>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</si>
  <si>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</si>
  <si>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</si>
  <si>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</si>
  <si>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</si>
  <si>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</si>
  <si>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</si>
  <si>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</si>
  <si>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</si>
  <si>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</si>
  <si>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</si>
  <si>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</si>
  <si>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</si>
  <si>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</si>
  <si>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</si>
  <si>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</si>
  <si>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</si>
  <si>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</si>
  <si>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</si>
  <si>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</si>
  <si>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</si>
  <si>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</si>
  <si>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</si>
  <si>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</si>
  <si>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</si>
  <si>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</si>
  <si>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</si>
  <si>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</si>
  <si>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</si>
  <si>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</si>
  <si>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</si>
  <si>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</si>
  <si>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</si>
  <si>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</si>
  <si>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</si>
  <si>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</si>
  <si>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</si>
  <si>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</si>
  <si>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</si>
  <si>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</si>
  <si>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</si>
  <si>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</si>
  <si>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</si>
  <si>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</si>
  <si>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</si>
  <si>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</si>
  <si>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</si>
  <si>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</si>
  <si>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</si>
  <si>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</si>
  <si>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</si>
  <si>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</si>
  <si>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</si>
  <si>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</si>
  <si>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</si>
  <si>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</si>
  <si>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</si>
  <si>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</si>
  <si>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</si>
  <si>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</si>
  <si>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</si>
  <si>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</si>
  <si>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</si>
  <si>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</si>
  <si>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</si>
  <si>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</si>
  <si>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</si>
  <si>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</si>
  <si>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</si>
  <si>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</si>
  <si>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</si>
  <si>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</si>
  <si>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</si>
  <si>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</si>
  <si>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</si>
  <si>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</si>
  <si>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</si>
  <si>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</si>
  <si>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</si>
  <si>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</si>
  <si>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</si>
  <si>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</si>
  <si>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</si>
  <si>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</si>
  <si>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</si>
  <si>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</si>
  <si>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</si>
  <si>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</si>
  <si>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</si>
  <si>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</si>
  <si>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</si>
  <si>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</si>
  <si>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</si>
  <si>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</si>
  <si>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</si>
  <si>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</si>
  <si>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</si>
  <si>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</si>
  <si>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</si>
  <si>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</si>
  <si>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</si>
  <si>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</si>
  <si>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</si>
  <si>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</si>
  <si>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</si>
  <si>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</si>
  <si>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</si>
  <si>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</si>
  <si>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</si>
  <si>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</si>
  <si>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</si>
  <si>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</si>
  <si>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</si>
  <si>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</si>
  <si>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</si>
  <si>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</si>
  <si>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</si>
  <si>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</si>
  <si>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</si>
  <si>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</si>
  <si>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</si>
  <si>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</si>
  <si>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</si>
  <si>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</si>
  <si>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</si>
  <si>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</si>
  <si>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</si>
  <si>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</si>
  <si>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</si>
  <si>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</si>
  <si>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</si>
  <si>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</si>
  <si>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</si>
  <si>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</si>
  <si>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</si>
  <si>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</si>
  <si>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</si>
  <si>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</si>
  <si>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</si>
  <si>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</si>
  <si>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</si>
  <si>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</si>
  <si>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</si>
  <si>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</si>
  <si>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</si>
  <si>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</si>
  <si>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</si>
  <si>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</si>
  <si>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</si>
  <si>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</si>
  <si>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</si>
  <si>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</si>
  <si>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</si>
  <si>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</si>
  <si>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</si>
  <si>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</si>
  <si>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</si>
  <si>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</si>
  <si>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</si>
  <si>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</si>
  <si>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</si>
  <si>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</si>
  <si>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</si>
  <si>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</si>
  <si>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</si>
  <si>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</si>
  <si>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</si>
  <si>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</si>
  <si>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</si>
  <si>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</si>
  <si>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</si>
  <si>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</si>
  <si>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</si>
  <si>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</si>
  <si>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</si>
  <si>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</si>
  <si>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</si>
  <si>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</si>
  <si>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</si>
  <si>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</si>
  <si>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</si>
  <si>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</si>
  <si>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</si>
  <si>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</si>
  <si>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</si>
  <si>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</si>
  <si>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</si>
  <si>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</si>
  <si>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</si>
  <si>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</si>
  <si>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</si>
  <si>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</si>
  <si>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</si>
  <si>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</si>
  <si>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</si>
  <si>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</si>
  <si>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</si>
  <si>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</si>
  <si>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</si>
  <si>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</si>
  <si>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</si>
  <si>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</si>
  <si>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</si>
  <si>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</si>
  <si>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</si>
  <si>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</si>
  <si>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</si>
  <si>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</si>
  <si>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</si>
  <si>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</si>
  <si>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</si>
  <si>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</si>
  <si>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</si>
  <si>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</si>
  <si>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</si>
  <si>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</si>
  <si>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</si>
  <si>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</si>
  <si>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</si>
  <si>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</si>
  <si>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</si>
  <si>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</si>
  <si>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</si>
  <si>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</si>
  <si>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</si>
  <si>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</si>
  <si>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</si>
  <si>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</si>
  <si>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</si>
  <si>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</si>
  <si>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</si>
  <si>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</si>
  <si>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</si>
  <si>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</si>
  <si>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</si>
  <si>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</si>
  <si>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</si>
  <si>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</si>
  <si>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</si>
  <si>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</si>
  <si>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</si>
  <si>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</si>
  <si>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</si>
  <si>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</si>
  <si>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</si>
  <si>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</si>
  <si>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</si>
  <si>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</si>
  <si>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</si>
  <si>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</si>
  <si>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</si>
  <si>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</si>
  <si>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</si>
  <si>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</si>
  <si>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</si>
  <si>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</si>
  <si>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</si>
  <si>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</si>
  <si>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</si>
  <si>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</si>
  <si>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</si>
  <si>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</si>
  <si>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</si>
  <si>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</si>
  <si>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</si>
  <si>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</si>
  <si>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</si>
  <si>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</si>
  <si>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</si>
  <si>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</si>
  <si>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</si>
  <si>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</si>
  <si>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</si>
  <si>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</si>
  <si>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</si>
  <si>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</si>
  <si>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</si>
  <si>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</si>
  <si>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</si>
  <si>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</si>
  <si>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</si>
  <si>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</si>
  <si>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</si>
  <si>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</si>
  <si>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</si>
  <si>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</si>
  <si>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</si>
  <si>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</si>
  <si>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</si>
  <si>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</si>
  <si>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</si>
  <si>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</si>
  <si>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</si>
  <si>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</si>
  <si>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</si>
  <si>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</si>
  <si>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</si>
  <si>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</si>
  <si>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</si>
  <si>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</si>
  <si>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</si>
  <si>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</si>
  <si>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</si>
  <si>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</si>
  <si>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</si>
  <si>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</si>
  <si>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</si>
  <si>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</si>
  <si>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</si>
  <si>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</si>
  <si>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</si>
  <si>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</si>
  <si>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</si>
  <si>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</si>
  <si>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</si>
  <si>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</si>
  <si>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</si>
  <si>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</si>
  <si>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</si>
  <si>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</si>
  <si>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</si>
  <si>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</si>
  <si>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</si>
  <si>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</si>
  <si>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</si>
  <si>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</si>
  <si>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</si>
  <si>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</si>
  <si>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</si>
  <si>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</si>
  <si>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</si>
  <si>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</si>
  <si>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</si>
  <si>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</si>
  <si>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</si>
  <si>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</si>
  <si>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</si>
  <si>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</si>
  <si>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</si>
  <si>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</si>
  <si>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</si>
  <si>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</si>
  <si>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</si>
  <si>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</si>
  <si>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</si>
  <si>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</si>
  <si>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</si>
  <si>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</si>
  <si>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</si>
  <si>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</si>
  <si>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</si>
  <si>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</si>
  <si>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</si>
  <si>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</si>
  <si>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</si>
  <si>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</si>
  <si>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</si>
  <si>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</si>
  <si>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</si>
  <si>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</si>
  <si>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</si>
  <si>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</si>
  <si>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</si>
  <si>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</si>
  <si>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</si>
  <si>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</si>
  <si>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</si>
  <si>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</si>
  <si>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</si>
  <si>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</si>
  <si>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</si>
  <si>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</si>
  <si>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</si>
  <si>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</si>
  <si>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</si>
  <si>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</si>
  <si>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</si>
  <si>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</si>
  <si>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</si>
  <si>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</si>
  <si>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</si>
  <si>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</si>
  <si>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</si>
  <si>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</si>
  <si>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</si>
  <si>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</si>
  <si>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</si>
  <si>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</si>
  <si>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</si>
  <si>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</si>
  <si>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</si>
  <si>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</si>
  <si>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</si>
  <si>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</si>
  <si>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</si>
  <si>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</si>
  <si>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</si>
  <si>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</si>
  <si>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</si>
  <si>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</si>
  <si>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</si>
  <si>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</si>
  <si>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</si>
  <si>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</si>
  <si>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</si>
  <si>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</si>
  <si>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</si>
  <si>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</si>
  <si>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</si>
  <si>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</si>
  <si>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</si>
  <si>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</si>
  <si>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</si>
  <si>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</si>
  <si>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</si>
  <si>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</si>
  <si>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</si>
  <si>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</si>
  <si>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</si>
  <si>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</si>
  <si>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</si>
  <si>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</si>
  <si>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</si>
  <si>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</si>
  <si>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</si>
  <si>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</si>
  <si>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</si>
  <si>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</si>
  <si>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</si>
  <si>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</si>
  <si>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</si>
  <si>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</si>
  <si>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</si>
  <si>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</si>
  <si>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</si>
  <si>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</si>
  <si>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</si>
  <si>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</si>
  <si>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</si>
  <si>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</si>
  <si>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</si>
  <si>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</si>
  <si>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</si>
  <si>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</si>
  <si>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</si>
  <si>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</si>
  <si>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</si>
  <si>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</si>
  <si>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</si>
  <si>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</si>
  <si>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</si>
  <si>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</si>
  <si>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</si>
  <si>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</si>
  <si>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</si>
  <si>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</si>
  <si>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</si>
  <si>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</si>
  <si>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</si>
  <si>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</si>
  <si>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</si>
  <si>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</si>
  <si>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</si>
  <si>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</si>
  <si>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</si>
  <si>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</si>
  <si>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</si>
  <si>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</si>
  <si>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</si>
  <si>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</si>
  <si>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</si>
  <si>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</si>
  <si>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</si>
  <si>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</si>
  <si>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</si>
  <si>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</si>
  <si>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</si>
  <si>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</si>
  <si>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</si>
  <si>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</si>
  <si>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</si>
  <si>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</si>
  <si>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</si>
  <si>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</si>
  <si>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</si>
  <si>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</si>
  <si>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</si>
  <si>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</si>
  <si>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</si>
  <si>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</si>
  <si>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</si>
  <si>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</si>
  <si>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</si>
  <si>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</si>
  <si>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</si>
  <si>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</si>
  <si>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</si>
  <si>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</si>
  <si>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</si>
  <si>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</si>
  <si>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</si>
  <si>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</si>
  <si>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</si>
  <si>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</si>
  <si>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</si>
  <si>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</si>
  <si>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</si>
  <si>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</si>
  <si>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</si>
  <si>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</si>
  <si>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</si>
  <si>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</si>
  <si>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</si>
  <si>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</si>
  <si>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</si>
  <si>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</si>
  <si>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</si>
  <si>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</si>
  <si>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</si>
  <si>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</si>
  <si>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</si>
  <si>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</si>
  <si>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</si>
  <si>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</si>
  <si>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</si>
  <si>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</si>
  <si>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</si>
  <si>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</si>
  <si>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</si>
  <si>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</si>
  <si>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</si>
  <si>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</si>
  <si>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</si>
  <si>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</si>
  <si>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</si>
  <si>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</si>
  <si>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</si>
  <si>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</si>
  <si>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</si>
  <si>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</si>
  <si>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</si>
  <si>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</si>
  <si>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</si>
  <si>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</si>
  <si>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</si>
  <si>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</si>
  <si>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</si>
  <si>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</si>
  <si>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</si>
  <si>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</si>
  <si>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</si>
  <si>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</si>
  <si>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</si>
  <si>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</si>
  <si>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</si>
  <si>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</si>
  <si>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</si>
  <si>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</si>
  <si>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</si>
  <si>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</si>
  <si>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</si>
  <si>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</si>
  <si>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</si>
  <si>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</si>
  <si>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</si>
  <si>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</si>
  <si>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</si>
  <si>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</si>
  <si>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</si>
  <si>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</si>
  <si>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</si>
  <si>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</si>
  <si>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</si>
  <si>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</si>
  <si>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</si>
  <si>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</si>
  <si>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</si>
  <si>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</si>
  <si>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</si>
  <si>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</si>
  <si>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</si>
  <si>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</si>
  <si>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</si>
  <si>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</si>
  <si>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</si>
  <si>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</si>
  <si>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</si>
  <si>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</si>
  <si>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</si>
  <si>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</si>
  <si>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</si>
  <si>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</si>
  <si>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</si>
  <si>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</si>
  <si>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</si>
  <si>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</si>
  <si>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</si>
  <si>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</si>
  <si>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</si>
  <si>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</si>
  <si>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</si>
  <si>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</si>
  <si>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</si>
  <si>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</si>
  <si>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</si>
  <si>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</si>
  <si>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</si>
  <si>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</si>
  <si>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</si>
  <si>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</si>
  <si>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</si>
  <si>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</si>
  <si>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</si>
  <si>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</si>
  <si>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</si>
  <si>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</si>
  <si>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</si>
  <si>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</si>
  <si>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</si>
  <si>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</si>
  <si>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</si>
  <si>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</si>
  <si>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</si>
  <si>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</si>
  <si>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</si>
  <si>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</si>
  <si>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</si>
  <si>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</si>
  <si>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</si>
  <si>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</si>
  <si>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</si>
  <si>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</si>
  <si>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</si>
  <si>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</si>
  <si>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</si>
  <si>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</si>
  <si>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</si>
  <si>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</si>
  <si>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</si>
  <si>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</si>
  <si>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</si>
  <si>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</si>
  <si>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</si>
  <si>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</si>
  <si>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</si>
  <si>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</si>
  <si>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</si>
  <si>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</si>
  <si>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</si>
  <si>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</si>
  <si>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</si>
  <si>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</si>
  <si>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</si>
  <si>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</si>
  <si>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</si>
  <si>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</si>
  <si>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</si>
  <si>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</si>
  <si>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</si>
  <si>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</si>
  <si>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</si>
  <si>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</si>
  <si>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</si>
  <si>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</si>
  <si>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</si>
  <si>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</si>
  <si>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</si>
  <si>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</si>
  <si>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</si>
  <si>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</si>
  <si>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</si>
  <si>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</si>
  <si>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</si>
  <si>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</si>
  <si>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</si>
  <si>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</si>
  <si>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</si>
  <si>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</si>
  <si>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</si>
  <si>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</si>
  <si>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</si>
  <si>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</si>
  <si>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</si>
  <si>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</si>
  <si>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</si>
  <si>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</si>
  <si>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</si>
  <si>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</si>
  <si>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</si>
  <si>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</si>
  <si>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</si>
  <si>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</si>
  <si>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</si>
  <si>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</si>
  <si>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</si>
  <si>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</si>
  <si>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</si>
  <si>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</si>
  <si>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</si>
  <si>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</si>
  <si>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</si>
  <si>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</si>
  <si>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</si>
  <si>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</si>
  <si>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</si>
  <si>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</si>
  <si>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</si>
  <si>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</si>
  <si>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</si>
  <si>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</si>
  <si>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</si>
  <si>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</si>
  <si>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</si>
  <si>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</si>
  <si>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</si>
  <si>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</si>
  <si>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</si>
  <si>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</si>
  <si>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</si>
  <si>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</si>
  <si>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</si>
  <si>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</si>
  <si>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</si>
  <si>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</si>
  <si>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</si>
  <si>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</si>
  <si>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</si>
  <si>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</si>
  <si>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</si>
  <si>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</si>
  <si>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</si>
  <si>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</si>
  <si>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</si>
  <si>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</si>
  <si>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</si>
  <si>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</si>
  <si>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</si>
  <si>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</si>
  <si>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</si>
  <si>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</si>
  <si>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</si>
  <si>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</si>
  <si>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</si>
  <si>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</si>
  <si>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</si>
  <si>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</si>
  <si>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</si>
  <si>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</si>
  <si>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</si>
  <si>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</si>
  <si>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</si>
  <si>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</si>
  <si>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</si>
  <si>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</si>
  <si>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</si>
  <si>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</si>
  <si>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</si>
  <si>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</si>
  <si>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</si>
  <si>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</si>
  <si>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</si>
  <si>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</si>
  <si>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</si>
  <si>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</si>
  <si>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</si>
  <si>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</si>
  <si>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</si>
  <si>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</si>
  <si>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</si>
  <si>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</si>
  <si>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</si>
  <si>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</si>
  <si>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</si>
  <si>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</si>
  <si>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</si>
  <si>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</si>
  <si>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</si>
  <si>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</si>
  <si>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</si>
  <si>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</si>
  <si>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</si>
  <si>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</si>
  <si>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</si>
  <si>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</si>
  <si>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</si>
  <si>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</si>
  <si>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</si>
  <si>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</si>
  <si>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</si>
  <si>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</si>
  <si>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</si>
  <si>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</si>
  <si>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</si>
  <si>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</si>
  <si>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</si>
  <si>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</si>
  <si>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</si>
  <si>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</si>
  <si>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</si>
  <si>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</si>
  <si>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</si>
  <si>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</si>
  <si>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</si>
  <si>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</si>
  <si>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</si>
  <si>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</si>
  <si>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</si>
  <si>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</si>
  <si>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</si>
  <si>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</si>
  <si>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</si>
  <si>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</si>
  <si>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</si>
  <si>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</si>
  <si>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</si>
  <si>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</si>
  <si>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</si>
  <si>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</si>
  <si>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</si>
  <si>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</si>
  <si>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</si>
  <si>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</si>
  <si>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</si>
  <si>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</si>
  <si>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</si>
  <si>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</si>
  <si>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</si>
  <si>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</si>
  <si>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</si>
  <si>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</si>
  <si>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</si>
  <si>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</si>
  <si>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</si>
  <si>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</si>
  <si>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</si>
  <si>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</si>
  <si>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</si>
  <si>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</si>
  <si>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</si>
  <si>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</si>
  <si>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</si>
  <si>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</si>
  <si>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</si>
  <si>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</si>
  <si>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</si>
  <si>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</si>
  <si>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</si>
  <si>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</si>
  <si>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</si>
  <si>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</si>
  <si>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</si>
  <si>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</si>
  <si>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</si>
  <si>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</si>
  <si>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</si>
  <si>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</si>
  <si>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</si>
  <si>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</si>
  <si>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</si>
  <si>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</si>
  <si>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</si>
  <si>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</si>
  <si>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</si>
  <si>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</si>
  <si>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</si>
  <si>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</si>
  <si>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</si>
  <si>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</si>
  <si>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</si>
  <si>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</si>
  <si>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</si>
  <si>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</si>
  <si>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</si>
  <si>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</si>
  <si>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</si>
  <si>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</si>
  <si>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</si>
  <si>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</si>
  <si>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</si>
  <si>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</si>
  <si>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</si>
  <si>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</si>
  <si>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</si>
  <si>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</si>
  <si>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</si>
  <si>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</si>
  <si>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</si>
  <si>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</si>
  <si>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</si>
  <si>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</si>
  <si>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</si>
  <si>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</si>
  <si>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</si>
  <si>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</si>
  <si>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</si>
  <si>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</si>
  <si>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</si>
  <si>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</si>
  <si>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</si>
  <si>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</si>
  <si>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</si>
  <si>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</si>
  <si>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</si>
  <si>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</si>
  <si>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</si>
  <si>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</si>
  <si>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</si>
  <si>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</si>
  <si>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</si>
  <si>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</si>
  <si>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</si>
  <si>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</si>
  <si>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</si>
  <si>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</si>
  <si>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</si>
  <si>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</si>
  <si>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</si>
  <si>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</si>
  <si>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</si>
  <si>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</si>
  <si>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</si>
  <si>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</si>
  <si>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</si>
  <si>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</si>
  <si>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</si>
  <si>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</si>
  <si>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</si>
  <si>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</si>
  <si>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</si>
  <si>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</si>
  <si>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</si>
  <si>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</si>
  <si>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</si>
  <si>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</si>
  <si>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</si>
  <si>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</si>
  <si>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</si>
  <si>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</si>
  <si>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</si>
  <si>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</si>
  <si>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</si>
  <si>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</si>
  <si>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</si>
  <si>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</si>
  <si>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</si>
  <si>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</si>
  <si>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</si>
  <si>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</si>
  <si>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</si>
  <si>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</si>
  <si>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</si>
  <si>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</si>
  <si>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</si>
  <si>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</si>
  <si>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</si>
  <si>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</si>
  <si>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</si>
  <si>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</si>
  <si>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</si>
  <si>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</si>
  <si>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</si>
  <si>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</si>
  <si>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</si>
  <si>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</si>
  <si>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</si>
  <si>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</si>
  <si>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</si>
  <si>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</si>
  <si>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</si>
  <si>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</si>
  <si>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</si>
  <si>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</si>
  <si>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</si>
  <si>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</si>
  <si>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</si>
  <si>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</si>
  <si>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</si>
  <si>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</si>
  <si>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</si>
  <si>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</si>
  <si>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</si>
  <si>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</si>
  <si>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</si>
  <si>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</si>
  <si>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</si>
  <si>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</si>
  <si>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</si>
  <si>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</si>
  <si>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</si>
  <si>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</si>
  <si>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</si>
  <si>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</si>
  <si>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</si>
  <si>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</si>
  <si>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</si>
  <si>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</si>
  <si>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</si>
  <si>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</si>
  <si>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</si>
  <si>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</si>
  <si>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</si>
  <si>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</si>
  <si>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</si>
  <si>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</si>
  <si>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</si>
  <si>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</si>
  <si>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</si>
  <si>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</si>
  <si>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</si>
  <si>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</si>
  <si>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</si>
  <si>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</si>
  <si>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</si>
  <si>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</si>
  <si>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</si>
  <si>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</si>
  <si>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</si>
  <si>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</si>
  <si>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</si>
  <si>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</si>
  <si>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</si>
  <si>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</si>
  <si>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</si>
  <si>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</si>
  <si>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</si>
  <si>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</si>
  <si>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</si>
  <si>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</si>
  <si>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</si>
  <si>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</si>
  <si>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</si>
  <si>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</si>
  <si>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</si>
  <si>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</si>
  <si>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</si>
  <si>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</si>
  <si>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</si>
  <si>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</si>
  <si>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</si>
  <si>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</si>
  <si>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</si>
  <si>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</si>
  <si>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</si>
  <si>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</si>
  <si>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</si>
  <si>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</si>
  <si>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</si>
  <si>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</si>
  <si>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</si>
  <si>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</si>
  <si>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</si>
  <si>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</si>
  <si>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</si>
  <si>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</si>
  <si>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</si>
  <si>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</si>
  <si>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</si>
  <si>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</si>
  <si>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</si>
  <si>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</si>
  <si>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</si>
  <si>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</si>
  <si>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</si>
  <si>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</si>
  <si>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</si>
  <si>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</si>
  <si>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</si>
  <si>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</si>
  <si>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</si>
  <si>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</si>
  <si>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</si>
  <si>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</si>
  <si>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</si>
  <si>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</si>
  <si>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</si>
  <si>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</si>
  <si>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</si>
  <si>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</si>
  <si>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</si>
  <si>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</si>
  <si>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</si>
  <si>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</si>
  <si>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</si>
  <si>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</si>
  <si>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</si>
  <si>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</si>
  <si>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</si>
  <si>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</si>
  <si>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</si>
  <si>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</si>
  <si>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</si>
  <si>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</si>
  <si>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</si>
  <si>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</si>
  <si>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</si>
  <si>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</si>
  <si>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</si>
  <si>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</si>
  <si>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</si>
  <si>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</si>
  <si>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</si>
  <si>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</si>
  <si>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</si>
  <si>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</si>
  <si>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</si>
  <si>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</si>
  <si>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</si>
  <si>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</si>
  <si>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</si>
  <si>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</si>
  <si>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</si>
  <si>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</si>
  <si>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</si>
  <si>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</si>
  <si>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</si>
  <si>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</si>
  <si>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</si>
  <si>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</si>
  <si>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</si>
  <si>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</si>
  <si>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</si>
  <si>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</si>
  <si>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</si>
  <si>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</si>
  <si>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</si>
  <si>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</si>
  <si>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</si>
  <si>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</si>
  <si>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</si>
  <si>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</si>
  <si>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</si>
  <si>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</si>
  <si>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</si>
  <si>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</si>
  <si>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</si>
  <si>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</si>
  <si>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</si>
  <si>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</si>
  <si>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</si>
  <si>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</si>
  <si>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</si>
  <si>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</si>
  <si>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</si>
  <si>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</si>
  <si>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</si>
  <si>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</si>
  <si>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</si>
  <si>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</si>
  <si>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</si>
  <si>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</si>
  <si>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</si>
  <si>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</si>
  <si>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</si>
  <si>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</si>
  <si>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</si>
  <si>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</si>
  <si>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</si>
  <si>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</si>
  <si>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</si>
  <si>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</si>
  <si>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</si>
  <si>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</si>
  <si>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</si>
  <si>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</si>
  <si>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</si>
  <si>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</si>
  <si>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</si>
  <si>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</si>
  <si>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</si>
  <si>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</si>
  <si>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</si>
  <si>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</si>
  <si>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</si>
  <si>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</si>
  <si>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</si>
  <si>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</si>
  <si>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</si>
  <si>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</si>
  <si>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</si>
  <si>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</si>
  <si>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</si>
  <si>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</si>
  <si>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</si>
  <si>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</si>
  <si>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</si>
  <si>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</si>
  <si>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</si>
  <si>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</si>
  <si>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</si>
  <si>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</si>
  <si>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</si>
  <si>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</si>
  <si>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</si>
  <si>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</si>
  <si>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</si>
  <si>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</si>
  <si>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</si>
  <si>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</si>
  <si>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</si>
  <si>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</si>
  <si>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</si>
  <si>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</si>
  <si>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</si>
  <si>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</si>
  <si>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</si>
  <si>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</si>
  <si>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</si>
  <si>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</si>
  <si>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</si>
  <si>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</si>
  <si>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</si>
  <si>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</si>
  <si>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</si>
  <si>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</si>
  <si>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</si>
  <si>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</si>
  <si>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</si>
  <si>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</si>
  <si>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</si>
  <si>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</si>
  <si>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</si>
  <si>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</si>
  <si>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</si>
  <si>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</si>
  <si>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</si>
  <si>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</si>
  <si>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</si>
  <si>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</si>
  <si>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</si>
  <si>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</si>
  <si>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</si>
  <si>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</si>
  <si>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</si>
  <si>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</si>
  <si>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</si>
  <si>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</si>
  <si>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</si>
  <si>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</si>
  <si>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</si>
  <si>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</si>
  <si>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</si>
  <si>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</si>
  <si>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</si>
  <si>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</si>
  <si>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</si>
  <si>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</si>
  <si>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</si>
  <si>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</si>
  <si>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</si>
  <si>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</si>
  <si>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</si>
  <si>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</si>
  <si>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</si>
  <si>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</si>
  <si>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</si>
  <si>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</si>
  <si>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</si>
  <si>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</si>
  <si>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</si>
  <si>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</si>
  <si>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</si>
  <si>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</si>
  <si>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</si>
  <si>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</si>
  <si>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</si>
  <si>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</si>
  <si>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</si>
  <si>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</si>
  <si>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</si>
  <si>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</si>
  <si>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</si>
  <si>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</si>
  <si>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</si>
  <si>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</si>
  <si>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</si>
  <si>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</si>
  <si>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</si>
  <si>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</si>
  <si>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</si>
  <si>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</si>
  <si>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</si>
  <si>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</si>
  <si>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</si>
  <si>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</si>
  <si>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</si>
  <si>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</si>
  <si>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</si>
  <si>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</si>
  <si>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</si>
  <si>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</si>
  <si>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</si>
  <si>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</si>
  <si>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</si>
  <si>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</si>
  <si>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</si>
  <si>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</si>
  <si>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</si>
  <si>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</si>
  <si>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</si>
  <si>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</si>
  <si>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</si>
  <si>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</si>
  <si>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</si>
  <si>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</si>
  <si>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</si>
  <si>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</si>
  <si>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</si>
  <si>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</si>
  <si>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</si>
  <si>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</si>
  <si>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</si>
  <si>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</si>
  <si>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</si>
  <si>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</si>
  <si>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</si>
  <si>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</si>
  <si>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</si>
  <si>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</si>
  <si>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</si>
  <si>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</si>
  <si>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</si>
  <si>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</si>
  <si>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</si>
  <si>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</si>
  <si>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</si>
  <si>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</si>
  <si>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</si>
  <si>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</si>
  <si>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</si>
  <si>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</si>
  <si>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</si>
  <si>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</si>
  <si>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</si>
  <si>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</si>
  <si>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</si>
  <si>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</si>
  <si>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</si>
  <si>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</si>
  <si>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</si>
  <si>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</si>
  <si>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</si>
  <si>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</si>
  <si>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</si>
  <si>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</si>
  <si>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</si>
  <si>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</si>
  <si>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</si>
  <si>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</si>
  <si>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</si>
  <si>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</si>
  <si>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</si>
  <si>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</si>
  <si>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</si>
  <si>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</si>
  <si>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</si>
  <si>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</si>
  <si>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</si>
  <si>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</si>
  <si>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</si>
  <si>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</si>
  <si>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</si>
  <si>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</si>
  <si>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</si>
  <si>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</si>
  <si>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</si>
  <si>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</si>
  <si>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</si>
  <si>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</si>
  <si>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</si>
  <si>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</si>
  <si>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</si>
  <si>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</si>
  <si>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</si>
  <si>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</si>
  <si>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</si>
  <si>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</si>
  <si>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</si>
  <si>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</si>
  <si>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</si>
  <si>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</si>
  <si>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</si>
  <si>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</si>
  <si>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</si>
  <si>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</si>
  <si>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</si>
  <si>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</si>
  <si>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</si>
  <si>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</si>
  <si>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</si>
  <si>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</si>
  <si>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</si>
  <si>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</si>
  <si>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</si>
  <si>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</si>
  <si>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</si>
  <si>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</si>
  <si>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</si>
  <si>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</si>
  <si>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</si>
  <si>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</si>
  <si>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</si>
  <si>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</si>
  <si>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</si>
  <si>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</si>
  <si>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</si>
  <si>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</si>
  <si>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</si>
  <si>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</si>
  <si>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</si>
  <si>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</si>
  <si>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</si>
  <si>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</si>
  <si>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</si>
  <si>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</si>
  <si>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</si>
  <si>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</si>
  <si>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</si>
  <si>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</si>
  <si>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</si>
  <si>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</si>
  <si>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</si>
  <si>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</si>
  <si>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</si>
  <si>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</si>
  <si>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</si>
  <si>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</si>
  <si>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</si>
  <si>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</si>
  <si>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</si>
  <si>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</si>
  <si>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</si>
  <si>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</si>
  <si>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</si>
  <si>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</si>
  <si>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</si>
  <si>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</si>
  <si>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</si>
  <si>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</si>
  <si>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</si>
  <si>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</si>
  <si>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</si>
  <si>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</si>
  <si>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</si>
  <si>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</si>
  <si>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</si>
  <si>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</si>
  <si>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</si>
  <si>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</si>
  <si>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</si>
  <si>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</si>
  <si>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</si>
  <si>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</si>
  <si>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</si>
  <si>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</si>
  <si>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</si>
  <si>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</si>
  <si>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</si>
  <si>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</si>
  <si>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</si>
  <si>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</si>
  <si>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</si>
  <si>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</si>
  <si>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</si>
  <si>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</si>
  <si>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</si>
  <si>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</si>
  <si>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</si>
  <si>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</si>
  <si>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</si>
  <si>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</si>
  <si>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</si>
  <si>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</si>
  <si>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</si>
  <si>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</si>
  <si>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</si>
  <si>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</si>
  <si>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</si>
  <si>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</si>
  <si>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</si>
  <si>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</si>
  <si>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</si>
  <si>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</si>
  <si>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</si>
  <si>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</si>
  <si>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</si>
  <si>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</si>
  <si>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</si>
  <si>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</si>
  <si>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</si>
  <si>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</si>
  <si>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</si>
  <si>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</si>
  <si>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</si>
  <si>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</si>
  <si>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</si>
  <si>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</si>
  <si>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</si>
  <si>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</si>
  <si>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</si>
  <si>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</si>
  <si>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</si>
  <si>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</si>
  <si>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</si>
  <si>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</si>
  <si>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</si>
  <si>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</si>
  <si>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</si>
  <si>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</si>
  <si>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</si>
  <si>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</si>
  <si>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</si>
  <si>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</si>
  <si>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</si>
  <si>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</si>
  <si>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</si>
  <si>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</si>
  <si>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</si>
  <si>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</si>
  <si>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</si>
  <si>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</si>
  <si>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</si>
  <si>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</si>
  <si>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</si>
  <si>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</si>
  <si>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</si>
  <si>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</si>
  <si>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</si>
  <si>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</si>
  <si>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</si>
  <si>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</si>
  <si>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</si>
  <si>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</si>
  <si>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</si>
  <si>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</si>
  <si>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</si>
  <si>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</si>
  <si>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</si>
  <si>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</si>
  <si>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</si>
  <si>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</si>
  <si>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</si>
  <si>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</si>
  <si>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</si>
  <si>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</si>
  <si>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</si>
  <si>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</si>
  <si>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</si>
  <si>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</si>
  <si>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</si>
  <si>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</si>
  <si>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</si>
  <si>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</si>
  <si>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</si>
  <si>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</si>
  <si>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</si>
  <si>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</si>
  <si>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</si>
  <si>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</si>
  <si>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</si>
  <si>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</si>
  <si>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</si>
  <si>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</si>
  <si>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</si>
  <si>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</si>
  <si>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</si>
  <si>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</si>
  <si>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</si>
  <si>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</si>
  <si>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</si>
  <si>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</si>
  <si>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</si>
  <si>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</si>
  <si>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</si>
  <si>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</si>
  <si>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</si>
  <si>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</si>
  <si>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</si>
  <si>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</si>
  <si>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</si>
  <si>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</si>
  <si>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</si>
  <si>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</si>
  <si>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</si>
  <si>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</si>
  <si>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</si>
  <si>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</si>
  <si>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</si>
  <si>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</si>
  <si>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</si>
  <si>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</si>
  <si>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</si>
  <si>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</si>
  <si>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</si>
  <si>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</si>
  <si>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</si>
  <si>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</si>
  <si>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</si>
  <si>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</si>
  <si>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</si>
  <si>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</si>
  <si>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</si>
  <si>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</si>
  <si>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</si>
  <si>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</si>
  <si>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</si>
  <si>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</si>
  <si>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</si>
  <si>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</si>
  <si>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</si>
  <si>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</si>
  <si>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</si>
  <si>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</si>
  <si>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</si>
  <si>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</si>
  <si>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</si>
  <si>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</si>
  <si>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</si>
  <si>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</si>
  <si>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</si>
  <si>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</si>
  <si>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</si>
  <si>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</si>
  <si>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</si>
  <si>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</si>
  <si>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</si>
  <si>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</si>
  <si>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</si>
  <si>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</si>
  <si>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</si>
  <si>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</si>
  <si>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</si>
  <si>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</si>
  <si>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</si>
  <si>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</si>
  <si>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</si>
  <si>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</si>
  <si>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</si>
  <si>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</si>
  <si>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</si>
  <si>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</si>
  <si>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</si>
  <si>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</si>
  <si>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</si>
  <si>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</si>
  <si>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</si>
  <si>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</si>
  <si>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</si>
  <si>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</si>
  <si>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</si>
  <si>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</si>
  <si>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</si>
  <si>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</si>
  <si>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</si>
  <si>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</si>
  <si>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</si>
  <si>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</si>
  <si>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</si>
  <si>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</si>
  <si>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</si>
  <si>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</si>
  <si>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</si>
  <si>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</si>
  <si>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</si>
  <si>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</si>
  <si>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</si>
  <si>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</si>
  <si>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</si>
  <si>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</si>
  <si>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</si>
  <si>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</si>
  <si>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</si>
  <si>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</si>
  <si>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</si>
  <si>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</si>
  <si>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</si>
  <si>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</si>
  <si>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</si>
  <si>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</si>
  <si>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</si>
  <si>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</si>
  <si>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</si>
  <si>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</si>
  <si>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</si>
  <si>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</si>
  <si>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</si>
  <si>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</si>
  <si>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</si>
  <si>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</si>
  <si>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</si>
  <si>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</si>
  <si>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</si>
  <si>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</si>
  <si>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</si>
  <si>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</si>
  <si>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</si>
  <si>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</si>
  <si>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</si>
  <si>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</si>
  <si>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</si>
  <si>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</si>
  <si>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</si>
  <si>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</si>
  <si>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</si>
  <si>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</si>
  <si>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</si>
  <si>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</si>
  <si>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</si>
  <si>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</si>
  <si>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</si>
  <si>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</si>
  <si>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</si>
  <si>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</si>
  <si>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</si>
  <si>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</si>
  <si>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</si>
  <si>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</si>
  <si>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</si>
  <si>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</si>
  <si>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</si>
  <si>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</si>
  <si>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</si>
  <si>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</si>
  <si>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</si>
  <si>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</si>
  <si>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</si>
  <si>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</si>
  <si>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</si>
  <si>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</si>
  <si>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</si>
  <si>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</si>
  <si>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</si>
  <si>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</si>
  <si>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</si>
  <si>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</si>
  <si>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</si>
  <si>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</si>
  <si>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</si>
  <si>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</si>
  <si>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</si>
  <si>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</si>
  <si>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</si>
  <si>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</si>
  <si>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</si>
  <si>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</si>
  <si>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</si>
  <si>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</si>
  <si>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</si>
  <si>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</si>
  <si>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</si>
  <si>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</si>
  <si>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</si>
  <si>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</si>
  <si>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</si>
  <si>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</si>
  <si>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</si>
  <si>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</si>
  <si>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</si>
  <si>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</si>
  <si>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</si>
  <si>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</si>
  <si>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</si>
  <si>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</si>
  <si>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</si>
  <si>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</si>
  <si>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</si>
  <si>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</si>
  <si>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</si>
  <si>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</si>
  <si>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</si>
  <si>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</si>
  <si>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</si>
  <si>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</si>
  <si>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</si>
  <si>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</si>
  <si>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</si>
  <si>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</si>
  <si>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</si>
  <si>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</si>
  <si>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</si>
  <si>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</si>
  <si>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</si>
  <si>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</si>
  <si>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</si>
  <si>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</si>
  <si>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</si>
  <si>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</si>
  <si>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</si>
  <si>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</si>
  <si>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</si>
  <si>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</si>
  <si>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</si>
  <si>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</si>
  <si>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</si>
  <si>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</si>
  <si>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</si>
  <si>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</si>
  <si>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</si>
  <si>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</si>
  <si>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</si>
  <si>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</si>
  <si>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</si>
  <si>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</si>
  <si>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</si>
  <si>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</si>
  <si>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</si>
  <si>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</si>
  <si>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</si>
  <si>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</si>
  <si>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</si>
  <si>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</si>
  <si>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</si>
  <si>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</si>
  <si>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</si>
  <si>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</si>
  <si>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</si>
  <si>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</si>
  <si>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</si>
  <si>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</si>
  <si>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</si>
  <si>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</si>
  <si>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</si>
  <si>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</si>
  <si>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</si>
  <si>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</si>
  <si>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</si>
  <si>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</si>
  <si>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</si>
  <si>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</si>
  <si>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</si>
  <si>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</si>
  <si>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</si>
  <si>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</si>
  <si>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</si>
  <si>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</si>
  <si>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</si>
  <si>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</si>
  <si>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</si>
  <si>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</si>
  <si>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</si>
  <si>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</si>
  <si>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</si>
  <si>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</si>
  <si>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</si>
  <si>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</si>
  <si>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</si>
  <si>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</si>
  <si>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</si>
  <si>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</si>
  <si>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</si>
  <si>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</si>
  <si>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</si>
  <si>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</si>
  <si>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</si>
  <si>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</si>
  <si>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</si>
  <si>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</si>
  <si>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</si>
  <si>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</si>
  <si>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</si>
  <si>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</si>
  <si>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</si>
  <si>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</si>
  <si>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</si>
  <si>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</si>
  <si>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</si>
  <si>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</si>
  <si>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</si>
  <si>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</si>
  <si>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</si>
  <si>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</si>
  <si>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</si>
  <si>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</si>
  <si>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</si>
  <si>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</si>
  <si>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</si>
  <si>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</si>
  <si>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</si>
  <si>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</si>
  <si>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</si>
  <si>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</si>
  <si>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</si>
  <si>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</si>
  <si>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</si>
  <si>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</si>
  <si>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</si>
  <si>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</si>
  <si>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</si>
  <si>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</si>
  <si>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</si>
  <si>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</si>
  <si>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</si>
  <si>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</si>
  <si>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</si>
  <si>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</si>
  <si>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</si>
  <si>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</si>
  <si>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</si>
  <si>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</si>
  <si>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</si>
  <si>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</si>
  <si>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</si>
  <si>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</si>
  <si>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</si>
  <si>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</si>
  <si>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</si>
  <si>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</si>
  <si>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</si>
  <si>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</si>
  <si>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</si>
  <si>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</si>
  <si>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</si>
  <si>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</si>
  <si>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</si>
  <si>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</si>
  <si>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</si>
  <si>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</si>
  <si>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</si>
  <si>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</si>
  <si>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</si>
  <si>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</si>
  <si>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</si>
  <si>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</si>
  <si>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</si>
  <si>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</si>
  <si>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</si>
  <si>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</si>
  <si>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</si>
  <si>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</si>
  <si>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</si>
  <si>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</si>
  <si>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</si>
  <si>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</si>
  <si>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</si>
  <si>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</si>
  <si>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</si>
  <si>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</si>
  <si>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</si>
  <si>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</si>
  <si>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</si>
  <si>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</si>
  <si>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</si>
  <si>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</si>
  <si>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</si>
  <si>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</si>
  <si>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</si>
  <si>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</si>
  <si>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</si>
  <si>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</si>
  <si>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</si>
  <si>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</si>
  <si>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</si>
  <si>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</si>
  <si>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</si>
  <si>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</si>
  <si>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</si>
  <si>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</si>
  <si>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</si>
  <si>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</si>
  <si>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</si>
  <si>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</si>
  <si>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</si>
  <si>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</si>
  <si>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</si>
  <si>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</si>
  <si>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</si>
  <si>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</si>
  <si>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</si>
  <si>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</si>
  <si>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</si>
  <si>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</si>
  <si>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</si>
  <si>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</si>
  <si>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</si>
  <si>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</si>
  <si>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</si>
  <si>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</si>
  <si>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</si>
  <si>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</si>
  <si>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</si>
  <si>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</si>
  <si>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</si>
  <si>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</si>
  <si>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</si>
  <si>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</si>
  <si>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</si>
  <si>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</si>
  <si>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</si>
  <si>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</si>
  <si>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</si>
  <si>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</si>
  <si>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</si>
  <si>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</si>
  <si>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</si>
  <si>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</si>
  <si>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</si>
  <si>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</si>
  <si>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</si>
  <si>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</si>
  <si>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</si>
  <si>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</si>
  <si>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</si>
  <si>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</si>
  <si>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</si>
  <si>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</si>
  <si>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</si>
  <si>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</si>
  <si>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</si>
  <si>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</si>
  <si>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</si>
  <si>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</si>
  <si>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</si>
  <si>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</si>
  <si>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</si>
  <si>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</si>
  <si>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</si>
  <si>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</si>
  <si>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</si>
  <si>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</si>
  <si>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</si>
  <si>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</si>
  <si>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</si>
  <si>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</si>
  <si>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</si>
  <si>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</si>
  <si>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</si>
  <si>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</si>
  <si>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</si>
  <si>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</si>
  <si>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</si>
  <si>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</si>
  <si>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</si>
  <si>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</si>
  <si>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</si>
  <si>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</si>
  <si>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</si>
  <si>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</si>
  <si>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</si>
  <si>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</si>
  <si>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</si>
  <si>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</si>
  <si>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</si>
  <si>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</si>
  <si>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</si>
  <si>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</si>
  <si>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</si>
  <si>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</si>
  <si>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</si>
  <si>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</si>
  <si>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</si>
  <si>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</si>
  <si>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</si>
  <si>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</si>
  <si>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</si>
  <si>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</si>
  <si>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</si>
  <si>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</si>
  <si>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</si>
  <si>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</si>
  <si>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</si>
  <si>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</si>
  <si>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</si>
  <si>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</si>
  <si>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</si>
  <si>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</si>
  <si>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</si>
  <si>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</si>
  <si>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</si>
  <si>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</si>
  <si>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</si>
  <si>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</si>
  <si>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</si>
  <si>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</si>
  <si>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</si>
  <si>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</si>
  <si>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</si>
  <si>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</si>
  <si>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</si>
  <si>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</si>
  <si>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</si>
  <si>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</si>
  <si>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</si>
  <si>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</si>
  <si>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</si>
  <si>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</si>
  <si>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</si>
  <si>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</si>
  <si>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</si>
  <si>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</si>
  <si>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</si>
  <si>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</si>
  <si>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</si>
  <si>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</si>
  <si>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</si>
  <si>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</si>
  <si>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</si>
  <si>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</si>
  <si>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</si>
  <si>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</si>
  <si>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</si>
  <si>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</si>
  <si>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</si>
  <si>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</si>
  <si>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</si>
  <si>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</si>
  <si>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</si>
  <si>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</si>
  <si>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</si>
  <si>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</si>
  <si>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</si>
  <si>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</si>
  <si>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</si>
  <si>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</si>
  <si>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</si>
  <si>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</si>
  <si>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</si>
  <si>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</si>
  <si>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</si>
  <si>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</si>
  <si>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</si>
  <si>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</si>
  <si>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</si>
  <si>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</si>
  <si>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</si>
  <si>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</si>
  <si>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</si>
  <si>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</si>
  <si>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</si>
  <si>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</si>
  <si>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</si>
  <si>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</si>
  <si>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</si>
  <si>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</si>
  <si>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</si>
  <si>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</si>
  <si>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</si>
  <si>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</si>
  <si>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</si>
  <si>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</si>
  <si>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</si>
  <si>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</si>
  <si>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</si>
  <si>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</si>
  <si>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</si>
  <si>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</si>
  <si>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</si>
  <si>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</si>
  <si>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</si>
  <si>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</si>
  <si>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</si>
  <si>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</si>
  <si>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</si>
  <si>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</si>
  <si>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</si>
  <si>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</si>
  <si>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</si>
  <si>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</si>
  <si>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</si>
  <si>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</si>
  <si>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</si>
  <si>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</si>
  <si>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</si>
  <si>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</si>
  <si>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</si>
  <si>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</si>
  <si>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</si>
  <si>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</si>
  <si>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</si>
  <si>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</si>
  <si>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</si>
  <si>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</si>
  <si>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</si>
  <si>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</si>
  <si>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</si>
  <si>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</si>
  <si>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</si>
  <si>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</si>
  <si>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</si>
  <si>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</si>
  <si>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</si>
  <si>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</si>
  <si>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</si>
  <si>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</si>
  <si>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</si>
  <si>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</si>
  <si>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</si>
  <si>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</si>
  <si>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</si>
  <si>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</si>
  <si>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</si>
  <si>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</si>
  <si>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</si>
  <si>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</si>
  <si>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</si>
  <si>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</si>
  <si>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</si>
  <si>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</si>
  <si>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</si>
  <si>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</si>
  <si>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</si>
  <si>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</si>
  <si>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</si>
  <si>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</si>
  <si>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</si>
  <si>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</si>
  <si>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</si>
  <si>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</si>
  <si>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</si>
  <si>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</si>
  <si>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</si>
  <si>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</si>
  <si>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</si>
  <si>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</si>
  <si>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</si>
  <si>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</si>
  <si>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</si>
  <si>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</si>
  <si>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</si>
  <si>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</si>
  <si>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</si>
  <si>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</si>
  <si>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</si>
  <si>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</si>
  <si>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</si>
  <si>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</si>
  <si>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</si>
  <si>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</si>
  <si>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</si>
  <si>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</si>
  <si>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</si>
  <si>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</si>
  <si>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</si>
  <si>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</si>
  <si>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</si>
  <si>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</si>
  <si>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</si>
  <si>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</si>
  <si>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</si>
  <si>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</si>
  <si>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</si>
  <si>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</si>
  <si>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</si>
  <si>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</si>
  <si>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</si>
  <si>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</si>
  <si>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</si>
  <si>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</si>
  <si>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</si>
  <si>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</si>
  <si>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</si>
  <si>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</si>
  <si>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</si>
  <si>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</si>
  <si>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</si>
  <si>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</si>
  <si>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</si>
  <si>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</si>
  <si>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</si>
  <si>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</si>
  <si>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</si>
  <si>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</si>
  <si>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</si>
  <si>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</si>
  <si>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</si>
  <si>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</si>
  <si>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</si>
  <si>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</si>
  <si>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</si>
  <si>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</si>
  <si>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</si>
  <si>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</si>
  <si>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</si>
  <si>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</si>
  <si>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</si>
  <si>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</si>
  <si>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</si>
  <si>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</si>
  <si>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</si>
  <si>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</si>
  <si>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</si>
  <si>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</si>
  <si>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</si>
  <si>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</si>
  <si>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</si>
  <si>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</si>
  <si>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</si>
  <si>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</si>
  <si>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</si>
  <si>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</si>
  <si>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</si>
  <si>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</si>
  <si>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</si>
  <si>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</si>
  <si>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</si>
  <si>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</si>
  <si>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</si>
  <si>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</si>
  <si>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</si>
  <si>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</si>
  <si>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</si>
  <si>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</si>
  <si>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</si>
  <si>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</si>
  <si>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</si>
  <si>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</si>
  <si>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</si>
  <si>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</si>
  <si>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</si>
  <si>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</si>
  <si>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</si>
  <si>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</si>
  <si>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</si>
  <si>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</si>
  <si>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</si>
  <si>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</si>
  <si>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</si>
  <si>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</si>
  <si>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</si>
  <si>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</si>
  <si>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</si>
  <si>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</si>
  <si>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</si>
  <si>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</si>
  <si>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</si>
  <si>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</si>
  <si>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</si>
  <si>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</si>
  <si>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</si>
  <si>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</si>
  <si>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</si>
  <si>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</si>
  <si>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</si>
  <si>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</si>
  <si>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</si>
  <si>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</si>
  <si>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</si>
  <si>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</si>
  <si>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</si>
  <si>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</si>
  <si>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</si>
  <si>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</si>
  <si>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</si>
  <si>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</si>
  <si>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</si>
  <si>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</si>
  <si>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</si>
  <si>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</si>
  <si>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</si>
  <si>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</si>
  <si>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</si>
  <si>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</si>
  <si>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</si>
  <si>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</si>
  <si>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</si>
  <si>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</si>
  <si>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</si>
  <si>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</si>
  <si>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</si>
  <si>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</si>
  <si>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</si>
  <si>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</si>
  <si>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</si>
  <si>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</si>
  <si>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</si>
  <si>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</si>
  <si>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</si>
  <si>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</si>
  <si>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</si>
  <si>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</si>
  <si>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</si>
  <si>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</si>
  <si>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</si>
  <si>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</si>
  <si>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</si>
  <si>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</si>
  <si>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</si>
  <si>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</si>
  <si>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</si>
  <si>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</si>
  <si>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</si>
  <si>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</si>
  <si>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</si>
  <si>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</si>
  <si>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</si>
  <si>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</si>
  <si>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</si>
  <si>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</si>
  <si>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</si>
  <si>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</si>
  <si>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</si>
  <si>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</si>
  <si>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</si>
  <si>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</si>
  <si>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</si>
  <si>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</si>
  <si>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</si>
  <si>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</si>
  <si>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</si>
  <si>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</si>
  <si>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</si>
  <si>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</si>
  <si>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</si>
  <si>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</si>
  <si>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</si>
  <si>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</si>
  <si>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</si>
  <si>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</si>
  <si>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</si>
  <si>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</si>
  <si>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</si>
  <si>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</si>
  <si>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</si>
  <si>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</si>
  <si>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</si>
  <si>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</si>
  <si>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</si>
  <si>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</si>
  <si>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</si>
  <si>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</si>
  <si>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</si>
  <si>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</si>
  <si>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</si>
  <si>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</si>
  <si>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</si>
  <si>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</si>
  <si>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</si>
  <si>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</si>
  <si>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</si>
  <si>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</si>
  <si>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</si>
  <si>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</si>
  <si>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</si>
  <si>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</si>
  <si>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</si>
  <si>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</si>
  <si>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</si>
  <si>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</si>
  <si>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</si>
  <si>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</si>
  <si>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</si>
  <si>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</si>
  <si>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</si>
  <si>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</si>
  <si>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</si>
  <si>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</si>
  <si>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</si>
  <si>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</si>
  <si>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</si>
  <si>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</si>
  <si>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</si>
  <si>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</si>
  <si>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</si>
  <si>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</si>
  <si>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</si>
  <si>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</si>
  <si>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</si>
  <si>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</si>
  <si>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</si>
  <si>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</si>
  <si>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</si>
  <si>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</si>
  <si>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</si>
  <si>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</si>
  <si>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</si>
  <si>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</si>
  <si>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</si>
  <si>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</si>
  <si>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</si>
  <si>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</si>
  <si>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</si>
  <si>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</si>
  <si>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</si>
  <si>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</si>
  <si>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</si>
  <si>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</si>
  <si>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</si>
  <si>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</si>
  <si>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</si>
  <si>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</si>
  <si>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</si>
  <si>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</si>
  <si>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</si>
  <si>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</si>
  <si>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</si>
  <si>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</si>
  <si>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</si>
  <si>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</si>
  <si>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</si>
  <si>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</si>
  <si>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</si>
  <si>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</si>
  <si>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</si>
  <si>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</si>
  <si>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</si>
  <si>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</si>
  <si>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</si>
  <si>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</si>
  <si>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</si>
  <si>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</si>
  <si>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</si>
  <si>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</si>
  <si>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</si>
  <si>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</si>
  <si>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</si>
  <si>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</si>
  <si>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</si>
  <si>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</si>
  <si>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</si>
  <si>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</si>
  <si>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</si>
  <si>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</si>
  <si>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</si>
  <si>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</si>
  <si>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</si>
  <si>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</si>
  <si>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</si>
  <si>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</si>
  <si>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</si>
  <si>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</si>
  <si>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</si>
  <si>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</si>
  <si>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</si>
  <si>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</si>
  <si>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</si>
  <si>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</si>
  <si>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</si>
  <si>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</si>
  <si>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</si>
  <si>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</si>
  <si>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</si>
  <si>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</si>
  <si>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</si>
  <si>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</si>
  <si>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</si>
  <si>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</si>
  <si>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</si>
  <si>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</si>
  <si>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</si>
  <si>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</si>
  <si>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</si>
  <si>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</si>
  <si>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</si>
  <si>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</si>
  <si>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</si>
  <si>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</si>
  <si>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</si>
  <si>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</si>
  <si>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</si>
  <si>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</si>
  <si>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</si>
  <si>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</si>
  <si>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</si>
  <si>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</si>
  <si>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</si>
  <si>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</si>
  <si>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</si>
  <si>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</si>
  <si>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</si>
  <si>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</si>
  <si>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</si>
  <si>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</si>
  <si>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</si>
  <si>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</si>
  <si>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</si>
  <si>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</si>
  <si>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</si>
  <si>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</si>
  <si>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</si>
  <si>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</si>
  <si>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</si>
  <si>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</si>
  <si>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</si>
  <si>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</si>
  <si>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</si>
  <si>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</si>
  <si>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</si>
  <si>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</si>
  <si>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</si>
  <si>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</si>
  <si>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</si>
  <si>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</si>
  <si>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</si>
  <si>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</si>
  <si>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</si>
  <si>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</si>
  <si>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</si>
  <si>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</si>
  <si>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</si>
  <si>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</si>
  <si>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</si>
  <si>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</si>
  <si>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</si>
  <si>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</si>
  <si>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</si>
  <si>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</si>
  <si>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</si>
  <si>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</si>
  <si>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</si>
  <si>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</si>
  <si>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</si>
  <si>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</si>
  <si>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</si>
  <si>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</si>
  <si>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</si>
  <si>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</si>
  <si>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</si>
  <si>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</si>
  <si>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</si>
  <si>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</si>
  <si>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</si>
  <si>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</si>
  <si>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</si>
  <si>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</si>
  <si>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</si>
  <si>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</si>
  <si>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</si>
  <si>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</si>
  <si>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</si>
  <si>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</si>
  <si>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</si>
  <si>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</si>
  <si>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</si>
  <si>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</si>
  <si>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</si>
  <si>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</si>
  <si>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</si>
  <si>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</si>
  <si>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</si>
  <si>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</si>
  <si>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</si>
  <si>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</si>
  <si>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</si>
  <si>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</si>
  <si>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</si>
  <si>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</si>
  <si>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</si>
  <si>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</si>
  <si>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</si>
  <si>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</si>
  <si>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</si>
  <si>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</si>
  <si>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</si>
  <si>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</si>
  <si>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</si>
  <si>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</si>
  <si>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</si>
  <si>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</si>
  <si>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</si>
  <si>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</si>
  <si>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</si>
  <si>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</si>
  <si>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</si>
  <si>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</si>
  <si>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</si>
  <si>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</si>
  <si>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</si>
  <si>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</si>
  <si>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</si>
  <si>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</si>
  <si>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</si>
  <si>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</si>
  <si>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</si>
  <si>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</si>
  <si>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</si>
  <si>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</si>
  <si>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</si>
  <si>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</si>
  <si>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</si>
  <si>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</si>
  <si>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</si>
  <si>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</si>
  <si>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</si>
  <si>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</si>
  <si>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</si>
  <si>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</si>
  <si>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</si>
  <si>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</si>
  <si>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</si>
  <si>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</si>
  <si>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</si>
  <si>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</si>
  <si>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</si>
  <si>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</si>
  <si>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</si>
  <si>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</si>
  <si>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</si>
  <si>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</si>
  <si>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</si>
  <si>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</si>
  <si>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</si>
  <si>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</si>
  <si>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</si>
  <si>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</si>
  <si>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</si>
  <si>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</si>
  <si>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</si>
  <si>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</si>
  <si>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</si>
  <si>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</si>
  <si>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</si>
  <si>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</si>
  <si>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</si>
  <si>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</si>
  <si>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</si>
  <si>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</si>
  <si>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</si>
  <si>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</si>
  <si>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</si>
  <si>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</si>
  <si>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</si>
  <si>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</si>
  <si>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</si>
  <si>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</si>
  <si>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</si>
  <si>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</si>
  <si>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</si>
  <si>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</si>
  <si>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</si>
  <si>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</si>
  <si>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</si>
  <si>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</si>
  <si>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</si>
  <si>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</si>
  <si>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</si>
  <si>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</si>
  <si>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</si>
  <si>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</si>
  <si>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</si>
  <si>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</si>
  <si>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</si>
  <si>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</si>
  <si>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</si>
  <si>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</si>
  <si>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</si>
  <si>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</si>
  <si>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</si>
  <si>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</si>
  <si>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</si>
  <si>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</si>
  <si>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</si>
  <si>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</si>
  <si>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</si>
  <si>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</si>
  <si>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</si>
  <si>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</si>
  <si>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</si>
  <si>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</si>
  <si>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</si>
  <si>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</si>
  <si>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</si>
  <si>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</si>
  <si>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</si>
  <si>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</si>
  <si>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</si>
  <si>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</si>
  <si>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</si>
  <si>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</si>
  <si>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</si>
  <si>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</si>
  <si>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</si>
  <si>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</si>
  <si>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</si>
  <si>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</si>
  <si>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</si>
  <si>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</si>
  <si>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</si>
  <si>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</si>
  <si>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</si>
  <si>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</si>
  <si>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</si>
  <si>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</si>
  <si>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</si>
  <si>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</si>
  <si>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</si>
  <si>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</si>
  <si>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</si>
  <si>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</si>
  <si>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</si>
  <si>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</si>
  <si>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</si>
  <si>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</si>
  <si>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</si>
  <si>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</si>
  <si>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</si>
  <si>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</si>
  <si>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</si>
  <si>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</si>
  <si>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</si>
  <si>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</si>
  <si>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</si>
  <si>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</si>
  <si>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</si>
  <si>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</si>
  <si>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</si>
  <si>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</si>
  <si>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</si>
  <si>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</si>
  <si>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</si>
  <si>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</si>
  <si>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</si>
  <si>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</si>
  <si>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</si>
  <si>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</si>
  <si>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</si>
  <si>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</si>
  <si>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</si>
  <si>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</si>
  <si>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</si>
  <si>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</si>
  <si>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</si>
  <si>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</si>
  <si>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</si>
  <si>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</si>
  <si>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</si>
  <si>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</si>
  <si>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</si>
  <si>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</si>
  <si>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</si>
  <si>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</si>
  <si>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</si>
  <si>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</si>
  <si>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</si>
  <si>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</si>
  <si>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</si>
  <si>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</si>
  <si>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</si>
  <si>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</si>
  <si>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</si>
  <si>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</si>
  <si>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</si>
  <si>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</si>
  <si>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</si>
  <si>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</si>
  <si>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</si>
  <si>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</si>
  <si>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</si>
  <si>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</si>
  <si>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</si>
  <si>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</si>
  <si>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</si>
  <si>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</si>
  <si>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</si>
  <si>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</si>
  <si>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</si>
  <si>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</si>
  <si>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</si>
  <si>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</si>
  <si>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</si>
  <si>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</si>
  <si>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</si>
  <si>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</si>
  <si>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</si>
  <si>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</si>
  <si>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</si>
  <si>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</si>
  <si>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</si>
  <si>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</si>
  <si>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</si>
  <si>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</si>
  <si>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</si>
  <si>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</si>
  <si>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</si>
  <si>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</si>
  <si>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</si>
  <si>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</si>
  <si>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</si>
  <si>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</si>
  <si>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</si>
  <si>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</si>
  <si>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</si>
  <si>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</si>
  <si>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</si>
  <si>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</si>
  <si>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</si>
  <si>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</si>
  <si>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</si>
  <si>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</si>
  <si>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</si>
  <si>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</si>
  <si>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</si>
  <si>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</si>
  <si>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</si>
  <si>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</si>
  <si>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</si>
  <si>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</si>
  <si>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</si>
  <si>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</si>
  <si>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</si>
  <si>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</si>
  <si>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</si>
  <si>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</si>
  <si>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</si>
  <si>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</si>
  <si>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</si>
  <si>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</si>
  <si>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</si>
  <si>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</si>
  <si>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</si>
  <si>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</si>
  <si>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</si>
  <si>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</si>
  <si>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</si>
  <si>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</si>
  <si>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</si>
  <si>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</si>
  <si>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</si>
  <si>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</si>
  <si>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</si>
  <si>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</si>
  <si>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</si>
  <si>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</si>
  <si>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</si>
  <si>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</si>
  <si>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</si>
  <si>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</si>
  <si>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</si>
  <si>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</si>
  <si>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</si>
  <si>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</si>
  <si>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</si>
  <si>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</si>
  <si>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</si>
  <si>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</si>
  <si>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</si>
  <si>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</si>
  <si>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</si>
  <si>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</si>
  <si>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</si>
  <si>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</si>
  <si>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</si>
  <si>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</si>
  <si>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</si>
  <si>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</si>
  <si>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</si>
  <si>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</si>
  <si>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</si>
  <si>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</si>
  <si>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</si>
  <si>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</si>
  <si>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</si>
  <si>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</si>
  <si>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</si>
  <si>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</si>
  <si>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</si>
  <si>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</si>
  <si>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</si>
  <si>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</si>
  <si>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</si>
  <si>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</si>
  <si>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</si>
  <si>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</si>
  <si>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</si>
  <si>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</si>
  <si>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</si>
  <si>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</si>
  <si>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</si>
  <si>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</si>
  <si>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</si>
  <si>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</si>
  <si>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</si>
  <si>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</si>
  <si>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</si>
  <si>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</si>
  <si>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</si>
  <si>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</si>
  <si>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</si>
  <si>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</si>
  <si>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</si>
  <si>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</si>
  <si>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</si>
  <si>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</si>
  <si>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</si>
  <si>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</si>
  <si>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</si>
  <si>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</si>
  <si>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</si>
  <si>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</si>
  <si>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</si>
  <si>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</si>
  <si>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</si>
  <si>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</si>
  <si>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</si>
  <si>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</si>
  <si>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</si>
  <si>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</si>
  <si>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</si>
  <si>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</si>
  <si>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</si>
  <si>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</si>
  <si>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</si>
  <si>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</si>
  <si>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</si>
  <si>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</si>
  <si>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</si>
  <si>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</si>
  <si>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</si>
  <si>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</si>
  <si>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</si>
  <si>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</si>
  <si>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</si>
  <si>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</si>
  <si>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</si>
  <si>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</si>
  <si>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</si>
  <si>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</si>
  <si>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</si>
  <si>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</si>
  <si>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</si>
  <si>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</si>
  <si>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</si>
  <si>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</si>
  <si>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</si>
  <si>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</si>
  <si>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</si>
  <si>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</si>
  <si>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</si>
  <si>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</si>
  <si>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</si>
  <si>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</si>
  <si>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</si>
  <si>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</si>
  <si>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</si>
  <si>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</si>
  <si>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</si>
  <si>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</si>
  <si>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</si>
  <si>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</si>
  <si>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</si>
  <si>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</si>
  <si>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</si>
  <si>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</si>
  <si>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</si>
  <si>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</si>
  <si>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</si>
  <si>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</si>
  <si>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</si>
  <si>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</si>
  <si>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</si>
  <si>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</si>
  <si>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</si>
  <si>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</si>
  <si>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</si>
  <si>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</si>
  <si>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</si>
  <si>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</si>
  <si>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</si>
  <si>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</si>
  <si>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</si>
  <si>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</si>
  <si>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</si>
  <si>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</si>
  <si>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</si>
  <si>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</si>
  <si>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</si>
  <si>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</si>
  <si>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</si>
  <si>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</si>
  <si>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</si>
  <si>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</si>
  <si>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</si>
  <si>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</si>
  <si>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</si>
  <si>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</si>
  <si>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</si>
  <si>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</si>
  <si>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</si>
  <si>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</si>
  <si>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</si>
  <si>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</si>
  <si>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</si>
  <si>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</si>
  <si>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</si>
  <si>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</si>
  <si>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</si>
  <si>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</si>
  <si>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</si>
  <si>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</si>
  <si>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</si>
  <si>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</si>
  <si>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</si>
  <si>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</si>
  <si>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</si>
  <si>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</si>
  <si>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</si>
  <si>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</si>
  <si>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</si>
  <si>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</si>
  <si>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</si>
  <si>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</si>
  <si>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</si>
  <si>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</si>
  <si>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</si>
  <si>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</si>
  <si>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</si>
  <si>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</si>
  <si>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</si>
  <si>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</si>
  <si>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</si>
  <si>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</si>
  <si>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</si>
  <si>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</si>
  <si>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</si>
  <si>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</si>
  <si>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</si>
  <si>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</si>
  <si>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</si>
  <si>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</si>
  <si>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</si>
  <si>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</si>
  <si>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</si>
  <si>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</si>
  <si>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</si>
  <si>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</si>
  <si>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</si>
  <si>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</si>
  <si>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</si>
  <si>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</si>
  <si>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</si>
  <si>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</si>
  <si>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</si>
  <si>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</si>
  <si>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</si>
  <si>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</si>
  <si>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</si>
  <si>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</si>
  <si>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</si>
  <si>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</si>
  <si>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</si>
  <si>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</si>
  <si>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</si>
  <si>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</si>
  <si>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</si>
  <si>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</si>
  <si>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</si>
  <si>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</si>
  <si>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</si>
  <si>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</si>
  <si>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</si>
  <si>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</si>
  <si>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</si>
  <si>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</si>
  <si>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</si>
  <si>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</si>
  <si>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</si>
  <si>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</si>
  <si>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</si>
  <si>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</si>
  <si>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</si>
  <si>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</si>
  <si>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</si>
  <si>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</si>
  <si>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</si>
  <si>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</si>
  <si>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</si>
  <si>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</si>
  <si>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</si>
  <si>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</si>
  <si>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</si>
  <si>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</si>
  <si>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</si>
  <si>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</si>
  <si>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</si>
  <si>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</si>
  <si>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</si>
  <si>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</si>
  <si>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</si>
  <si>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</si>
  <si>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</si>
  <si>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</si>
  <si>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</si>
  <si>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</si>
  <si>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</si>
  <si>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</si>
  <si>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</si>
  <si>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</si>
  <si>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</si>
  <si>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</si>
  <si>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</si>
  <si>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</si>
  <si>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</si>
  <si>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</si>
  <si>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</si>
  <si>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</si>
  <si>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</si>
  <si>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</si>
  <si>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</si>
  <si>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</si>
  <si>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</si>
  <si>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</si>
  <si>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</si>
  <si>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</si>
  <si>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</si>
  <si>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</si>
  <si>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</si>
  <si>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</si>
  <si>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</si>
  <si>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</si>
  <si>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</si>
  <si>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</si>
  <si>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</si>
  <si>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</si>
  <si>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</si>
  <si>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</si>
  <si>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</si>
  <si>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</si>
  <si>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</si>
  <si>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</si>
  <si>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</si>
  <si>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</si>
  <si>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</si>
  <si>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</si>
  <si>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</si>
  <si>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</si>
  <si>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</si>
  <si>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</si>
  <si>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</si>
  <si>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</si>
  <si>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</si>
  <si>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</si>
  <si>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</si>
  <si>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</si>
  <si>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</si>
  <si>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</si>
  <si>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</si>
  <si>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</si>
  <si>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</si>
  <si>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</si>
  <si>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</si>
  <si>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</si>
  <si>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</si>
  <si>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</si>
  <si>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</si>
  <si>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</si>
  <si>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</si>
  <si>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</si>
  <si>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</si>
  <si>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</si>
  <si>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</si>
  <si>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</si>
  <si>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</si>
  <si>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</si>
  <si>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</si>
  <si>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</si>
  <si>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</si>
  <si>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</si>
  <si>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</si>
  <si>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</si>
  <si>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</si>
  <si>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</si>
  <si>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</si>
  <si>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</si>
  <si>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</si>
  <si>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</si>
  <si>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</si>
  <si>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</si>
  <si>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</si>
  <si>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</si>
  <si>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</si>
  <si>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</si>
  <si>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</si>
  <si>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</si>
  <si>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</si>
  <si>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</si>
  <si>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</si>
  <si>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</si>
  <si>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</si>
  <si>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</si>
  <si>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</si>
  <si>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</si>
  <si>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</si>
  <si>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</si>
  <si>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</si>
  <si>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</si>
  <si>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</si>
  <si>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</si>
  <si>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</si>
  <si>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</si>
  <si>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</si>
  <si>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</si>
  <si>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</si>
  <si>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</si>
  <si>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</si>
  <si>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</si>
  <si>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</si>
  <si>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</si>
  <si>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</si>
  <si>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</si>
  <si>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</si>
  <si>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</si>
  <si>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</si>
  <si>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</si>
  <si>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</si>
  <si>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</si>
  <si>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</si>
  <si>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</si>
  <si>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</si>
  <si>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</si>
  <si>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</si>
  <si>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</si>
  <si>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</si>
  <si>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</si>
  <si>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</si>
  <si>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</si>
  <si>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</si>
  <si>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</si>
  <si>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</si>
  <si>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</si>
  <si>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</si>
  <si>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</si>
  <si>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</si>
  <si>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</si>
  <si>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</si>
  <si>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</si>
  <si>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</si>
  <si>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</si>
  <si>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</si>
  <si>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</si>
  <si>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</si>
  <si>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</si>
  <si>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</si>
  <si>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</si>
  <si>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</si>
  <si>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</si>
  <si>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</si>
  <si>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</si>
  <si>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</si>
  <si>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</si>
  <si>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</si>
  <si>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</si>
  <si>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</si>
  <si>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</si>
  <si>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</si>
  <si>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</si>
  <si>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</si>
  <si>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</si>
  <si>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</si>
  <si>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</si>
  <si>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</si>
  <si>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</si>
  <si>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</si>
  <si>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</si>
  <si>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</si>
  <si>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</si>
  <si>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</si>
  <si>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</si>
  <si>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</si>
  <si>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</si>
  <si>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</si>
  <si>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</si>
  <si>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</si>
  <si>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</si>
  <si>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</si>
  <si>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</si>
  <si>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</si>
  <si>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</si>
  <si>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</si>
  <si>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</si>
  <si>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</si>
  <si>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</si>
  <si>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</si>
  <si>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</si>
  <si>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</si>
  <si>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</si>
  <si>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</si>
  <si>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</si>
  <si>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</si>
  <si>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</si>
  <si>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</si>
  <si>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</si>
  <si>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</si>
  <si>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</si>
  <si>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</si>
  <si>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</si>
  <si>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</si>
  <si>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</si>
  <si>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</si>
  <si>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</si>
  <si>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</si>
  <si>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</si>
  <si>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</si>
  <si>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</si>
  <si>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</si>
  <si>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</si>
  <si>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</si>
  <si>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</si>
  <si>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</si>
  <si>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</si>
  <si>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</si>
  <si>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</si>
  <si>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</si>
  <si>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</si>
  <si>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</si>
  <si>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</si>
  <si>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</si>
  <si>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</si>
  <si>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</si>
  <si>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</si>
  <si>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</si>
  <si>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</si>
  <si>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</si>
  <si>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</si>
  <si>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</si>
  <si>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</si>
  <si>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</si>
  <si>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</si>
  <si>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</si>
  <si>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</si>
  <si>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</si>
  <si>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</si>
  <si>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</si>
  <si>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</si>
  <si>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</si>
  <si>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</si>
  <si>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</si>
  <si>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</si>
  <si>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</si>
  <si>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</si>
  <si>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</si>
  <si>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</si>
  <si>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</si>
  <si>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</si>
  <si>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</si>
  <si>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</si>
  <si>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</si>
  <si>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</si>
  <si>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</si>
  <si>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</si>
  <si>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</si>
  <si>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</si>
  <si>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</si>
  <si>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</si>
  <si>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</si>
  <si>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</si>
  <si>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</si>
  <si>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</si>
  <si>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</si>
  <si>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</si>
  <si>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</si>
  <si>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</si>
  <si>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</si>
  <si>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</si>
  <si>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</si>
  <si>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</si>
  <si>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</si>
  <si>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</si>
  <si>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</si>
  <si>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</si>
  <si>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</si>
  <si>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</si>
  <si>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</si>
  <si>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</si>
  <si>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</si>
  <si>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</si>
  <si>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</si>
  <si>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</si>
  <si>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</si>
  <si>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</si>
  <si>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</si>
  <si>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</si>
  <si>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</si>
  <si>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</si>
  <si>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</si>
  <si>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</si>
  <si>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</si>
  <si>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</si>
  <si>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</si>
  <si>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</si>
  <si>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</si>
  <si>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</si>
  <si>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</si>
  <si>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</si>
  <si>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</si>
  <si>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</si>
  <si>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</si>
  <si>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</si>
  <si>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</si>
  <si>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</si>
  <si>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</si>
  <si>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</si>
  <si>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</si>
  <si>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</si>
  <si>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</si>
  <si>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</si>
  <si>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</si>
  <si>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</si>
  <si>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</si>
  <si>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</si>
  <si>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</si>
  <si>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</si>
  <si>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</si>
  <si>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</si>
  <si>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</si>
  <si>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</si>
  <si>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</si>
  <si>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</si>
  <si>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</si>
  <si>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</si>
  <si>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</si>
  <si>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</si>
  <si>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</si>
  <si>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</si>
  <si>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</si>
  <si>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</si>
  <si>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</si>
  <si>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</si>
  <si>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</si>
  <si>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</si>
  <si>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</si>
  <si>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</si>
  <si>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</si>
  <si>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</si>
  <si>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</si>
  <si>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</si>
  <si>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</si>
  <si>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</si>
  <si>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</si>
  <si>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</si>
  <si>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</si>
  <si>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</si>
  <si>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</si>
  <si>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</si>
  <si>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</si>
  <si>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</si>
  <si>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</si>
  <si>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</si>
  <si>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</si>
  <si>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</si>
  <si>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</si>
  <si>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</si>
  <si>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</si>
  <si>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</si>
  <si>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</si>
  <si>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</si>
  <si>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</si>
  <si>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</si>
  <si>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</si>
  <si>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</si>
  <si>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</si>
  <si>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</si>
  <si>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</si>
  <si>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</si>
  <si>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</si>
  <si>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</si>
  <si>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</si>
  <si>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</si>
  <si>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</si>
  <si>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</si>
  <si>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</si>
  <si>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</si>
  <si>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</si>
  <si>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</si>
  <si>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</si>
  <si>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</si>
  <si>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</si>
  <si>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</si>
  <si>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</si>
  <si>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</si>
  <si>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</si>
  <si>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</si>
  <si>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</si>
  <si>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</si>
  <si>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</si>
  <si>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</si>
  <si>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</si>
  <si>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</si>
  <si>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</si>
  <si>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</si>
  <si>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</si>
  <si>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</si>
  <si>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</si>
  <si>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</si>
  <si>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</si>
  <si>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</si>
  <si>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</si>
  <si>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</si>
  <si>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</si>
  <si>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</si>
  <si>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</si>
  <si>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</si>
  <si>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</si>
  <si>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</si>
  <si>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</si>
  <si>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</si>
  <si>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</si>
  <si>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</si>
  <si>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</si>
  <si>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</si>
  <si>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</si>
  <si>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</si>
  <si>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</si>
  <si>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</si>
  <si>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</si>
  <si>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</si>
  <si>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</si>
  <si>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</si>
  <si>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</si>
  <si>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</si>
  <si>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</si>
  <si>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</si>
  <si>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</si>
  <si>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</si>
  <si>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</si>
  <si>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</si>
  <si>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</si>
  <si>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</si>
  <si>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</si>
  <si>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</si>
  <si>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</si>
  <si>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</si>
  <si>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</si>
  <si>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</si>
  <si>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</si>
  <si>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</si>
  <si>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</si>
  <si>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</si>
  <si>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</si>
  <si>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</si>
  <si>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</si>
  <si>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</si>
  <si>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</si>
  <si>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</si>
  <si>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</si>
  <si>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</si>
  <si>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</si>
  <si>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</si>
  <si>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</si>
  <si>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</si>
  <si>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</si>
  <si>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</si>
  <si>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</si>
  <si>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</si>
  <si>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</si>
  <si>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</si>
  <si>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</si>
  <si>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</si>
  <si>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</si>
  <si>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</si>
  <si>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</si>
  <si>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</si>
  <si>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</si>
  <si>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</si>
  <si>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</si>
  <si>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</si>
  <si>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</si>
  <si>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</si>
  <si>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</si>
  <si>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</si>
  <si>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</si>
  <si>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</si>
  <si>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</si>
  <si>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</si>
  <si>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</si>
  <si>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</si>
  <si>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</si>
  <si>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</si>
  <si>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</si>
  <si>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</si>
  <si>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</si>
  <si>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</si>
  <si>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</si>
  <si>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</si>
  <si>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</si>
  <si>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</si>
  <si>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</si>
  <si>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</si>
  <si>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</si>
  <si>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</si>
  <si>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</si>
  <si>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</si>
  <si>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</si>
  <si>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</si>
  <si>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</si>
  <si>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</si>
  <si>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</si>
  <si>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</si>
  <si>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</si>
  <si>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</si>
  <si>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</si>
  <si>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</si>
  <si>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</si>
  <si>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</si>
  <si>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</si>
  <si>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</si>
  <si>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</si>
  <si>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</si>
  <si>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</si>
  <si>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</si>
  <si>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</si>
  <si>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</si>
  <si>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</si>
  <si>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</si>
  <si>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</si>
  <si>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</si>
  <si>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</si>
  <si>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</si>
  <si>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</si>
  <si>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</si>
  <si>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</si>
  <si>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</si>
  <si>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</si>
  <si>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</si>
  <si>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</si>
  <si>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</si>
  <si>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</si>
  <si>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</si>
  <si>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</si>
  <si>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</si>
  <si>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</si>
  <si>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</si>
  <si>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</si>
  <si>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</si>
  <si>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</si>
  <si>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</si>
  <si>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</si>
  <si>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</si>
  <si>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</si>
  <si>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</si>
  <si>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</si>
  <si>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</si>
  <si>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</si>
  <si>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</si>
  <si>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</si>
  <si>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</si>
  <si>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</si>
  <si>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</si>
  <si>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</si>
  <si>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</si>
  <si>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</si>
  <si>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</si>
  <si>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</si>
  <si>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</si>
  <si>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</si>
  <si>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</si>
  <si>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</si>
  <si>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</si>
  <si>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</si>
  <si>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</si>
  <si>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</si>
  <si>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</si>
  <si>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</si>
  <si>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</si>
  <si>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</si>
  <si>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</si>
  <si>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</si>
  <si>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</si>
  <si>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</si>
  <si>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</si>
  <si>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</si>
  <si>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</si>
  <si>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</si>
  <si>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</si>
  <si>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</si>
  <si>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</si>
  <si>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</si>
  <si>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</si>
  <si>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</si>
  <si>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</si>
  <si>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</si>
  <si>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</si>
  <si>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</si>
  <si>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</si>
  <si>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</si>
  <si>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</si>
  <si>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</si>
  <si>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</si>
  <si>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</si>
  <si>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</si>
  <si>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</si>
  <si>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</si>
  <si>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</si>
  <si>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</si>
  <si>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</si>
  <si>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</si>
  <si>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</si>
  <si>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</si>
  <si>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</si>
  <si>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</si>
  <si>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</si>
  <si>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</si>
  <si>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</si>
  <si>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</si>
  <si>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</si>
  <si>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</si>
  <si>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</si>
  <si>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</si>
  <si>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</si>
  <si>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</si>
  <si>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</si>
  <si>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</si>
  <si>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</si>
  <si>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</si>
  <si>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</si>
  <si>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</si>
  <si>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</si>
  <si>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</si>
  <si>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</si>
  <si>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</si>
  <si>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</si>
  <si>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</si>
  <si>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</si>
  <si>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</si>
  <si>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</si>
  <si>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</si>
  <si>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</si>
  <si>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</si>
  <si>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</si>
  <si>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</si>
  <si>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</si>
  <si>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</si>
  <si>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</si>
  <si>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</si>
  <si>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</si>
  <si>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</si>
  <si>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</si>
  <si>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</si>
  <si>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</si>
  <si>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</si>
  <si>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</si>
  <si>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</si>
  <si>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</si>
  <si>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</si>
  <si>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</si>
  <si>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</si>
  <si>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</si>
  <si>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</si>
  <si>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</si>
  <si>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</si>
  <si>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</si>
  <si>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</si>
  <si>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</si>
  <si>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</si>
  <si>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</si>
  <si>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</si>
  <si>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</si>
  <si>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</si>
  <si>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</si>
  <si>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</si>
  <si>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</si>
  <si>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</si>
  <si>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</si>
  <si>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</si>
  <si>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</si>
  <si>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</si>
  <si>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</si>
  <si>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</si>
  <si>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</si>
  <si>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</si>
  <si>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</si>
  <si>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</si>
  <si>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</si>
  <si>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</si>
  <si>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</si>
  <si>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</si>
  <si>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</si>
  <si>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</si>
  <si>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</si>
  <si>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</si>
  <si>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</si>
  <si>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</si>
  <si>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</si>
  <si>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</si>
  <si>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</si>
  <si>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</si>
  <si>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</si>
  <si>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</si>
  <si>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</si>
  <si>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</si>
  <si>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</si>
  <si>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</si>
  <si>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</si>
  <si>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</si>
  <si>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</si>
  <si>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</si>
  <si>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</si>
  <si>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</si>
  <si>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</si>
  <si>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</si>
  <si>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</si>
  <si>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</si>
  <si>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</si>
  <si>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</si>
  <si>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</si>
  <si>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</si>
  <si>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</si>
  <si>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</si>
  <si>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</si>
  <si>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</si>
  <si>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</si>
  <si>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</si>
  <si>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</si>
  <si>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</si>
  <si>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</si>
  <si>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</si>
  <si>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</si>
  <si>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</si>
  <si>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</si>
  <si>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</si>
  <si>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</si>
  <si>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</si>
  <si>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</si>
  <si>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</si>
  <si>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</si>
  <si>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</si>
  <si>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</si>
  <si>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</si>
  <si>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</si>
  <si>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</si>
  <si>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</si>
  <si>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</si>
  <si>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</si>
  <si>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</si>
  <si>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</si>
  <si>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</si>
  <si>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</si>
  <si>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</si>
  <si>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</si>
  <si>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</si>
  <si>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</si>
  <si>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</si>
  <si>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</si>
  <si>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</si>
  <si>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</si>
  <si>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</si>
  <si>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</si>
  <si>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</si>
  <si>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</si>
  <si>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</si>
  <si>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</si>
  <si>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</si>
  <si>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</si>
  <si>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</si>
  <si>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</si>
  <si>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</si>
  <si>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</si>
  <si>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</si>
  <si>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</si>
  <si>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</si>
  <si>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</si>
  <si>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</si>
  <si>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</si>
  <si>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</si>
  <si>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</si>
  <si>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</si>
  <si>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</si>
  <si>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</si>
  <si>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</si>
  <si>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</si>
  <si>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</si>
  <si>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</si>
  <si>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</si>
  <si>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</si>
  <si>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</si>
  <si>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</si>
  <si>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</si>
  <si>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</si>
  <si>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</si>
  <si>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</si>
  <si>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</si>
  <si>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</si>
  <si>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</si>
  <si>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</si>
  <si>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</si>
  <si>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</si>
  <si>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</si>
  <si>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</si>
  <si>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</si>
  <si>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</si>
  <si>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</si>
  <si>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</si>
  <si>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</si>
  <si>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</si>
  <si>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</si>
  <si>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</si>
  <si>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</si>
  <si>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</si>
  <si>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</si>
  <si>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</si>
  <si>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</si>
  <si>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</si>
  <si>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</si>
  <si>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</si>
  <si>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</si>
  <si>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</si>
  <si>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</si>
  <si>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</si>
  <si>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</si>
  <si>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</si>
  <si>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</si>
  <si>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</si>
  <si>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</si>
  <si>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</si>
  <si>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</si>
  <si>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</si>
  <si>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</si>
  <si>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</si>
  <si>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</si>
  <si>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</si>
  <si>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</si>
  <si>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</si>
  <si>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</si>
  <si>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</si>
  <si>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</si>
  <si>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</si>
  <si>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</si>
  <si>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</si>
  <si>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</si>
  <si>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</si>
  <si>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</si>
  <si>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</si>
  <si>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</si>
  <si>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</si>
  <si>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</si>
  <si>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</si>
  <si>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</si>
  <si>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</si>
  <si>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</si>
  <si>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</si>
  <si>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</si>
  <si>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</si>
  <si>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</si>
  <si>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</si>
  <si>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</si>
  <si>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</si>
  <si>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</si>
  <si>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</si>
  <si>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</si>
  <si>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</si>
  <si>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</si>
  <si>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</si>
  <si>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</si>
  <si>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</si>
  <si>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</si>
  <si>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</si>
  <si>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</si>
  <si>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</si>
  <si>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</si>
  <si>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</si>
  <si>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</si>
  <si>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</si>
  <si>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</si>
  <si>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</si>
  <si>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</si>
  <si>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</si>
  <si>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</si>
  <si>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</si>
  <si>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</si>
  <si>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</si>
  <si>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</si>
  <si>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</si>
  <si>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</si>
  <si>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</si>
  <si>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</si>
  <si>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</si>
  <si>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</si>
  <si>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</si>
  <si>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</si>
  <si>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</si>
  <si>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</si>
  <si>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</si>
  <si>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</si>
  <si>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</si>
  <si>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</si>
  <si>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</si>
  <si>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</si>
  <si>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</si>
  <si>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</si>
  <si>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</si>
  <si>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</si>
  <si>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</si>
  <si>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</si>
  <si>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</si>
  <si>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</si>
  <si>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</si>
  <si>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</si>
  <si>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</si>
  <si>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</si>
  <si>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</si>
  <si>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</si>
  <si>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</si>
  <si>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</si>
  <si>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</si>
  <si>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</si>
  <si>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</si>
  <si>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</si>
  <si>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</si>
  <si>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</si>
  <si>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</si>
  <si>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</si>
  <si>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</si>
  <si>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</si>
  <si>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</si>
  <si>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</si>
  <si>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</si>
  <si>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</si>
  <si>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</si>
  <si>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</si>
  <si>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</si>
  <si>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</si>
  <si>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</si>
  <si>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</si>
  <si>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</si>
  <si>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</si>
  <si>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</si>
  <si>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</si>
  <si>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</si>
  <si>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</si>
  <si>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</si>
  <si>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</si>
  <si>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</si>
  <si>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</si>
  <si>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</si>
  <si>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</si>
  <si>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</si>
  <si>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</si>
  <si>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</si>
  <si>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</si>
  <si>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</si>
  <si>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</si>
  <si>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</si>
  <si>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</si>
  <si>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</si>
  <si>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</si>
  <si>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</si>
  <si>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</si>
  <si>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</si>
  <si>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</si>
  <si>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</si>
  <si>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</si>
  <si>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</si>
  <si>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</si>
  <si>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</si>
  <si>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</si>
  <si>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</si>
  <si>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</si>
  <si>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</si>
  <si>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</si>
  <si>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</si>
  <si>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</si>
  <si>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</si>
  <si>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</si>
  <si>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</si>
  <si>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</si>
  <si>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</si>
  <si>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</si>
  <si>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</si>
  <si>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</si>
  <si>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</si>
  <si>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</si>
  <si>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</si>
  <si>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</si>
  <si>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</si>
  <si>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</si>
  <si>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</si>
  <si>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</si>
  <si>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</si>
  <si>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</si>
  <si>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</si>
  <si>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</si>
  <si>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</si>
  <si>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</si>
  <si>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</si>
  <si>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</si>
  <si>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</si>
  <si>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</si>
  <si>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</si>
  <si>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</si>
  <si>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</si>
  <si>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</si>
  <si>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</si>
  <si>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</si>
  <si>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</si>
  <si>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</si>
  <si>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</si>
  <si>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</si>
  <si>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</si>
  <si>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</si>
  <si>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</si>
  <si>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</si>
  <si>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</si>
  <si>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</si>
  <si>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</si>
  <si>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</si>
  <si>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</si>
  <si>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</si>
  <si>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</si>
  <si>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</si>
  <si>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</si>
  <si>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</si>
  <si>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</si>
  <si>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</si>
  <si>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</si>
  <si>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</si>
  <si>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</si>
  <si>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</si>
  <si>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</si>
  <si>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</si>
  <si>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</si>
  <si>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</si>
  <si>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</si>
  <si>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</si>
  <si>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</si>
  <si>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</si>
  <si>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</si>
  <si>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</si>
  <si>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</si>
  <si>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</si>
  <si>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</si>
  <si>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</si>
  <si>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</si>
  <si>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</si>
  <si>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</si>
  <si>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</si>
  <si>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</si>
  <si>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</si>
  <si>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</si>
  <si>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</si>
  <si>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</si>
  <si>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</si>
  <si>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</si>
  <si>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</si>
  <si>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</si>
  <si>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</si>
  <si>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</si>
  <si>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</si>
  <si>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</si>
  <si>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</si>
  <si>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</si>
  <si>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</si>
  <si>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</si>
  <si>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</si>
  <si>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</si>
  <si>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</si>
  <si>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</si>
  <si>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</si>
  <si>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</si>
  <si>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</si>
  <si>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</si>
  <si>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</si>
  <si>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</si>
  <si>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</si>
  <si>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</si>
  <si>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</si>
  <si>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</si>
  <si>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</si>
  <si>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</si>
  <si>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</si>
  <si>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</si>
  <si>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</si>
  <si>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</si>
  <si>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</si>
  <si>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</si>
  <si>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</si>
  <si>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</si>
  <si>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</si>
  <si>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</si>
  <si>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</si>
  <si>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</si>
  <si>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</si>
  <si>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</si>
  <si>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</si>
  <si>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</si>
  <si>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</si>
  <si>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</si>
  <si>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</si>
  <si>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</si>
  <si>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</si>
  <si>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</si>
  <si>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</si>
  <si>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</si>
  <si>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</si>
  <si>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</si>
  <si>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</si>
  <si>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</si>
  <si>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</si>
  <si>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</si>
  <si>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</si>
  <si>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</si>
  <si>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</si>
  <si>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</si>
  <si>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</si>
  <si>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</si>
  <si>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</si>
  <si>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</si>
  <si>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</si>
  <si>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</si>
  <si>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</si>
  <si>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</si>
  <si>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</si>
  <si>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</si>
  <si>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</si>
  <si>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</si>
  <si>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</si>
  <si>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</si>
  <si>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</si>
  <si>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</si>
  <si>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</si>
  <si>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</si>
  <si>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</si>
  <si>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</si>
  <si>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</si>
  <si>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</si>
  <si>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</si>
  <si>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</si>
  <si>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</si>
  <si>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</si>
  <si>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</si>
  <si>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</si>
  <si>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</si>
  <si>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</si>
  <si>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</si>
  <si>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</si>
  <si>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</si>
  <si>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</si>
  <si>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</si>
  <si>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</si>
  <si>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</si>
  <si>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</si>
  <si>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</si>
  <si>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</si>
  <si>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</si>
  <si>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</si>
  <si>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</si>
  <si>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</si>
  <si>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</si>
  <si>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</si>
  <si>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</si>
  <si>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</si>
  <si>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</si>
  <si>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</si>
  <si>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</si>
  <si>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</si>
  <si>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</si>
  <si>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</si>
  <si>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</si>
  <si>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</si>
  <si>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</si>
  <si>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</si>
  <si>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</si>
  <si>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</si>
  <si>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</si>
  <si>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</si>
  <si>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</si>
  <si>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</si>
  <si>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</si>
  <si>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</si>
  <si>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</si>
  <si>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</si>
  <si>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</si>
  <si>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</si>
  <si>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</si>
  <si>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</si>
  <si>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</si>
  <si>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</si>
  <si>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</si>
  <si>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</si>
  <si>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</si>
  <si>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</si>
  <si>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</si>
  <si>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</si>
  <si>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</si>
  <si>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</si>
  <si>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</si>
  <si>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</si>
  <si>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</si>
  <si>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</si>
  <si>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</si>
  <si>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</si>
  <si>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</si>
  <si>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</si>
  <si>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</si>
  <si>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</si>
  <si>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</si>
  <si>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</si>
  <si>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</si>
  <si>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</si>
  <si>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</si>
  <si>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</si>
  <si>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</si>
  <si>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</si>
  <si>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</si>
  <si>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</si>
  <si>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</si>
  <si>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</si>
  <si>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</si>
  <si>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</si>
  <si>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</si>
  <si>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</si>
  <si>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</si>
  <si>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</si>
  <si>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</si>
  <si>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</si>
  <si>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</si>
  <si>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</si>
  <si>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</si>
  <si>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</si>
  <si>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</si>
  <si>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</si>
  <si>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</si>
  <si>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</si>
  <si>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</si>
  <si>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</si>
  <si>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</si>
  <si>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</si>
  <si>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</si>
  <si>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</si>
  <si>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</si>
  <si>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</si>
  <si>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</si>
  <si>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</si>
  <si>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</si>
  <si>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</si>
  <si>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</si>
  <si>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</si>
  <si>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</si>
  <si>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</si>
  <si>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</si>
  <si>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</si>
  <si>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</si>
  <si>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</si>
  <si>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</si>
  <si>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</si>
  <si>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</si>
  <si>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</si>
  <si>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</si>
  <si>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</si>
  <si>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</si>
  <si>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</si>
  <si>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</si>
  <si>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</si>
  <si>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</si>
  <si>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</si>
  <si>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</si>
  <si>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</si>
  <si>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</si>
  <si>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</si>
  <si>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</si>
  <si>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</si>
  <si>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</si>
  <si>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</si>
  <si>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</si>
  <si>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</si>
  <si>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</si>
  <si>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</si>
  <si>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</si>
  <si>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</si>
  <si>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</si>
  <si>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</si>
  <si>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</si>
  <si>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</si>
  <si>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</si>
  <si>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</si>
  <si>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</si>
  <si>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</si>
  <si>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</si>
  <si>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</si>
  <si>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</si>
  <si>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</si>
  <si>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</si>
  <si>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</si>
  <si>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</si>
  <si>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</si>
  <si>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</si>
  <si>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</si>
  <si>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</si>
  <si>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</si>
  <si>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</si>
  <si>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</si>
  <si>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</si>
  <si>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</si>
  <si>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</si>
  <si>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</si>
  <si>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</si>
  <si>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</si>
  <si>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</si>
  <si>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</si>
  <si>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</si>
  <si>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</si>
  <si>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</si>
  <si>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</si>
  <si>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</si>
  <si>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</si>
  <si>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</si>
  <si>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</si>
  <si>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</si>
  <si>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</si>
  <si>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</si>
  <si>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</si>
  <si>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</si>
  <si>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</si>
  <si>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</si>
  <si>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</si>
  <si>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</si>
  <si>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</si>
  <si>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</si>
  <si>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</si>
  <si>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</si>
  <si>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</si>
  <si>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</si>
  <si>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</si>
  <si>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</si>
  <si>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</si>
  <si>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</si>
  <si>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</si>
  <si>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</si>
  <si>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</si>
  <si>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</si>
  <si>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</si>
  <si>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</si>
  <si>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</si>
  <si>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</si>
  <si>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</si>
  <si>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</si>
  <si>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</si>
  <si>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</si>
  <si>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</si>
  <si>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</si>
  <si>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</si>
  <si>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</si>
  <si>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</si>
  <si>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</si>
  <si>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</si>
  <si>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</si>
  <si>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</si>
  <si>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</si>
  <si>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</si>
  <si>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</si>
  <si>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</si>
  <si>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</si>
  <si>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</si>
  <si>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</si>
  <si>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</si>
  <si>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</si>
  <si>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</si>
  <si>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</si>
  <si>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</si>
  <si>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</si>
  <si>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</si>
  <si>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</si>
  <si>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</si>
  <si>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</si>
  <si>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</si>
  <si>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</si>
  <si>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</si>
  <si>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</si>
  <si>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</si>
  <si>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</si>
  <si>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</si>
  <si>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</si>
  <si>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</si>
  <si>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</si>
  <si>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</si>
  <si>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</si>
  <si>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</si>
  <si>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</si>
  <si>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</si>
  <si>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</si>
  <si>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</si>
  <si>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</si>
  <si>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</si>
  <si>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</si>
  <si>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</si>
  <si>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</si>
  <si>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</si>
  <si>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</si>
  <si>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</si>
  <si>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</si>
  <si>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</si>
  <si>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</si>
  <si>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</si>
  <si>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</si>
  <si>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</si>
  <si>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</si>
  <si>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</si>
  <si>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</si>
  <si>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</si>
  <si>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</si>
  <si>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</si>
  <si>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</si>
  <si>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</si>
  <si>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</si>
  <si>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</si>
  <si>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</si>
  <si>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</si>
  <si>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</si>
  <si>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</si>
  <si>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</si>
  <si>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</si>
  <si>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</si>
  <si>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</si>
  <si>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</si>
  <si>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</si>
  <si>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</si>
  <si>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</si>
  <si>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</si>
  <si>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</si>
  <si>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</si>
  <si>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</si>
  <si>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</si>
  <si>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</si>
  <si>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</si>
  <si>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</si>
  <si>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</si>
  <si>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</si>
  <si>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</si>
  <si>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</si>
  <si>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</si>
  <si>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</si>
  <si>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</si>
  <si>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</si>
  <si>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</si>
  <si>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</si>
  <si>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</si>
  <si>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</si>
  <si>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</si>
  <si>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</si>
  <si>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</si>
  <si>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</si>
  <si>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</si>
  <si>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</si>
  <si>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</si>
  <si>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</si>
  <si>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</si>
  <si>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</si>
  <si>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</si>
  <si>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</si>
  <si>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</si>
  <si>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</si>
  <si>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</si>
  <si>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</si>
  <si>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</si>
  <si>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</si>
  <si>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</si>
  <si>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</si>
  <si>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</si>
  <si>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</si>
  <si>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</si>
  <si>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</si>
  <si>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</si>
  <si>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</si>
  <si>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</si>
  <si>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</si>
  <si>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</si>
  <si>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</si>
  <si>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</si>
  <si>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</si>
  <si>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</si>
  <si>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</si>
  <si>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</si>
  <si>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</si>
  <si>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</si>
  <si>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</si>
  <si>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</si>
  <si>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</si>
  <si>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</si>
  <si>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</si>
  <si>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</si>
  <si>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</si>
  <si>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</si>
  <si>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</si>
  <si>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</si>
  <si>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</si>
  <si>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</si>
  <si>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</si>
  <si>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</si>
  <si>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</si>
  <si>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</si>
  <si>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</si>
  <si>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</si>
  <si>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</si>
  <si>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</si>
  <si>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</si>
  <si>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</si>
  <si>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</si>
  <si>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</si>
  <si>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</si>
  <si>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</si>
  <si>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</si>
  <si>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</si>
  <si>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</si>
  <si>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</si>
  <si>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</si>
  <si>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</si>
  <si>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</si>
  <si>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</si>
  <si>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</si>
  <si>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</si>
  <si>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</si>
  <si>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</si>
  <si>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</si>
  <si>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</si>
  <si>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</si>
  <si>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</si>
  <si>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</si>
  <si>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</si>
  <si>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</si>
  <si>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</si>
  <si>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</si>
  <si>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</si>
  <si>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</si>
  <si>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</si>
  <si>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</si>
  <si>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</si>
  <si>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</si>
  <si>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</si>
  <si>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</si>
  <si>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</si>
  <si>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</si>
  <si>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</si>
  <si>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</si>
  <si>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</si>
  <si>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</si>
  <si>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</si>
  <si>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</si>
  <si>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</si>
  <si>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</si>
  <si>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</si>
  <si>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</si>
  <si>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</si>
  <si>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</si>
  <si>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</si>
  <si>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</si>
  <si>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</si>
  <si>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</si>
  <si>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</si>
  <si>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</si>
  <si>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</si>
  <si>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</si>
  <si>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</si>
  <si>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</si>
  <si>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</si>
  <si>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</si>
  <si>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</si>
  <si>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</si>
  <si>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</si>
  <si>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</si>
  <si>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</si>
  <si>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</si>
  <si>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</si>
  <si>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</si>
  <si>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</si>
  <si>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</si>
  <si>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</si>
  <si>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</si>
  <si>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</si>
  <si>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</si>
  <si>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</si>
  <si>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</si>
  <si>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</si>
  <si>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</si>
  <si>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</si>
  <si>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</si>
  <si>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</si>
  <si>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</si>
  <si>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</si>
  <si>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</si>
  <si>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</si>
  <si>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</si>
  <si>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</si>
  <si>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</si>
  <si>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</si>
  <si>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</si>
  <si>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</si>
  <si>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</si>
  <si>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</si>
  <si>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</si>
  <si>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</si>
  <si>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</si>
  <si>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</si>
  <si>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</si>
  <si>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</si>
  <si>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</si>
  <si>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</si>
  <si>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</si>
  <si>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</si>
  <si>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</si>
  <si>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</si>
  <si>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</si>
  <si>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</si>
  <si>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</si>
  <si>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</si>
  <si>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</si>
  <si>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</si>
  <si>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</si>
  <si>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</si>
  <si>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</si>
  <si>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</si>
  <si>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</si>
  <si>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</si>
  <si>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</si>
  <si>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</si>
  <si>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</si>
  <si>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</si>
  <si>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</si>
  <si>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</si>
  <si>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</si>
  <si>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</si>
  <si>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</si>
  <si>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</si>
  <si>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</si>
  <si>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</si>
  <si>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</si>
  <si>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</si>
  <si>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</si>
  <si>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</si>
  <si>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</si>
  <si>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</si>
  <si>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</si>
  <si>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</si>
  <si>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</si>
  <si>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</si>
  <si>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</si>
  <si>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</si>
  <si>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</si>
  <si>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</si>
  <si>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</si>
  <si>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</si>
  <si>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</si>
  <si>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</si>
  <si>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</si>
  <si>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</si>
  <si>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</si>
  <si>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</si>
  <si>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</si>
  <si>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</si>
  <si>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</si>
  <si>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</si>
  <si>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</si>
  <si>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</si>
  <si>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</si>
  <si>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</si>
  <si>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</si>
  <si>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</si>
  <si>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</si>
  <si>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</si>
  <si>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</si>
  <si>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</si>
  <si>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</si>
  <si>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</si>
  <si>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</si>
  <si>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</si>
  <si>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</si>
  <si>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</si>
  <si>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</si>
  <si>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</si>
  <si>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</si>
  <si>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</si>
  <si>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</si>
  <si>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</si>
  <si>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</si>
  <si>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</si>
  <si>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</si>
  <si>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</si>
  <si>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</si>
  <si>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</si>
  <si>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</si>
  <si>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</si>
  <si>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</si>
  <si>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</si>
  <si>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</si>
  <si>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</si>
  <si>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</si>
  <si>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</si>
  <si>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</si>
  <si>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</si>
  <si>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</si>
  <si>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</si>
  <si>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</si>
  <si>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</si>
  <si>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</si>
  <si>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</si>
  <si>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</si>
  <si>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</si>
  <si>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</si>
  <si>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</si>
  <si>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</si>
  <si>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</si>
  <si>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</si>
  <si>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</si>
  <si>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</si>
  <si>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</si>
  <si>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</si>
  <si>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</si>
  <si>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</si>
  <si>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</si>
  <si>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</si>
  <si>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</si>
  <si>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</si>
  <si>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</si>
  <si>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</si>
  <si>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</si>
  <si>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</si>
  <si>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</si>
  <si>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</si>
  <si>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</si>
  <si>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</si>
  <si>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</si>
  <si>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</si>
  <si>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</si>
  <si>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</si>
  <si>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</si>
  <si>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</si>
  <si>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</si>
  <si>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</si>
  <si>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</si>
  <si>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</si>
  <si>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</si>
  <si>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</si>
  <si>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</si>
  <si>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</si>
  <si>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</si>
  <si>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</si>
  <si>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</si>
  <si>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</si>
  <si>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</si>
  <si>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</si>
  <si>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</si>
  <si>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</si>
  <si>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</si>
  <si>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</si>
  <si>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</si>
  <si>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</si>
  <si>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</si>
  <si>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</si>
  <si>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</si>
  <si>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</si>
  <si>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</si>
  <si>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</si>
  <si>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</si>
  <si>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</si>
  <si>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</si>
  <si>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</si>
  <si>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</si>
  <si>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</si>
  <si>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</si>
  <si>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</si>
  <si>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</si>
  <si>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</si>
  <si>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</si>
  <si>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</si>
  <si>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</si>
  <si>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</si>
  <si>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</si>
  <si>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</si>
  <si>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</si>
  <si>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</si>
  <si>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</si>
  <si>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</si>
  <si>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</si>
  <si>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</si>
  <si>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</si>
  <si>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</si>
  <si>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</si>
  <si>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</si>
  <si>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</si>
  <si>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</si>
  <si>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</si>
  <si>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</si>
  <si>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</si>
  <si>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</si>
  <si>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</si>
  <si>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</si>
  <si>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</si>
  <si>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</si>
  <si>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</si>
  <si>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</si>
  <si>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</si>
  <si>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</si>
  <si>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</si>
  <si>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</si>
  <si>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</si>
  <si>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</si>
  <si>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</si>
  <si>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</si>
  <si>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</si>
  <si>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</si>
  <si>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</si>
  <si>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</si>
  <si>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</si>
  <si>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</si>
  <si>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</si>
  <si>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</si>
  <si>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</si>
  <si>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</si>
  <si>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</si>
  <si>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</si>
  <si>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</si>
  <si>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</si>
  <si>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</si>
  <si>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</si>
  <si>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</si>
  <si>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</si>
  <si>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</si>
  <si>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</si>
  <si>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</si>
  <si>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</si>
  <si>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</si>
  <si>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</si>
  <si>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</si>
  <si>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</si>
  <si>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</si>
  <si>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</si>
  <si>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</si>
  <si>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</si>
  <si>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</si>
  <si>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</si>
  <si>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</si>
  <si>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</si>
  <si>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</si>
  <si>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</si>
  <si>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</si>
  <si>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</si>
  <si>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</si>
  <si>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</si>
  <si>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</si>
  <si>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</si>
  <si>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</si>
  <si>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</si>
  <si>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</si>
  <si>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</si>
  <si>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</si>
  <si>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</si>
  <si>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</si>
  <si>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</si>
  <si>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</si>
  <si>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</si>
  <si>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</si>
  <si>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</si>
  <si>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</si>
  <si>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</si>
  <si>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</si>
  <si>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</si>
  <si>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</si>
  <si>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</si>
  <si>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</si>
  <si>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</si>
  <si>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</si>
  <si>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</si>
  <si>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</si>
  <si>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</si>
  <si>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</si>
  <si>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</si>
  <si>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</si>
  <si>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</si>
  <si>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</si>
  <si>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</si>
  <si>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</si>
  <si>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</si>
  <si>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</si>
  <si>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</si>
  <si>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</si>
  <si>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</si>
  <si>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</si>
  <si>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</si>
  <si>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</si>
  <si>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</si>
  <si>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</si>
  <si>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</si>
  <si>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</si>
  <si>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</si>
  <si>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</si>
  <si>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</si>
  <si>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</si>
  <si>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</si>
  <si>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</si>
  <si>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</si>
  <si>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</si>
  <si>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</si>
  <si>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</si>
  <si>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</si>
  <si>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</si>
  <si>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</si>
  <si>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</si>
  <si>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</si>
  <si>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</si>
  <si>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</si>
  <si>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</si>
  <si>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</si>
  <si>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</si>
  <si>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</si>
  <si>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</si>
  <si>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</si>
  <si>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</si>
  <si>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</si>
  <si>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</si>
  <si>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</si>
  <si>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</si>
  <si>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</si>
  <si>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</si>
  <si>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</si>
  <si>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</si>
  <si>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</si>
  <si>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</si>
  <si>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</si>
  <si>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</si>
  <si>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</si>
  <si>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</si>
  <si>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</si>
  <si>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</si>
  <si>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</si>
  <si>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</si>
  <si>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</si>
  <si>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</si>
  <si>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</si>
  <si>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</si>
  <si>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</si>
  <si>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</si>
  <si>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</si>
  <si>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</si>
  <si>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</si>
  <si>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</si>
  <si>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</si>
  <si>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</si>
  <si>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</si>
  <si>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</si>
  <si>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</si>
  <si>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</si>
  <si>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</si>
  <si>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</si>
  <si>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</si>
  <si>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</si>
  <si>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</si>
  <si>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</si>
  <si>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</si>
  <si>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</si>
  <si>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</si>
  <si>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</si>
  <si>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</si>
  <si>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</si>
  <si>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</si>
  <si>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</si>
  <si>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</si>
  <si>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</si>
  <si>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</si>
  <si>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</si>
  <si>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</si>
  <si>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</si>
  <si>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</si>
  <si>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</si>
  <si>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</si>
  <si>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</si>
  <si>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</si>
  <si>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</si>
  <si>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</si>
  <si>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</si>
  <si>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</si>
  <si>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</si>
  <si>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</si>
  <si>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</si>
  <si>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</si>
  <si>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</si>
  <si>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</si>
  <si>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</si>
  <si>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</si>
  <si>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</si>
  <si>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</si>
  <si>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</si>
  <si>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</si>
  <si>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</si>
  <si>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</si>
  <si>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</si>
  <si>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</si>
  <si>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</si>
  <si>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</si>
  <si>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</si>
  <si>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</si>
  <si>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</si>
  <si>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</si>
  <si>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</si>
  <si>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</si>
  <si>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</si>
  <si>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</si>
  <si>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</si>
  <si>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</si>
  <si>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</si>
  <si>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</si>
  <si>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</si>
  <si>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</si>
  <si>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</si>
  <si>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</si>
  <si>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</si>
  <si>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</si>
  <si>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</si>
  <si>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</si>
  <si>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</si>
  <si>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</si>
  <si>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</si>
  <si>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</si>
  <si>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</si>
  <si>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</si>
  <si>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</si>
  <si>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</si>
  <si>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</si>
  <si>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</si>
  <si>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</si>
  <si>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</si>
  <si>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</si>
  <si>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</si>
  <si>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</si>
  <si>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</si>
  <si>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</si>
  <si>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</si>
  <si>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</si>
  <si>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</si>
  <si>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</si>
  <si>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</si>
  <si>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</si>
  <si>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</si>
  <si>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</si>
  <si>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</si>
  <si>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</si>
  <si>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</si>
  <si>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</si>
  <si>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</si>
  <si>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</si>
  <si>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</si>
  <si>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</si>
  <si>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</si>
  <si>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</si>
  <si>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</si>
  <si>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</si>
  <si>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</si>
  <si>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</si>
  <si>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</si>
  <si>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</si>
  <si>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</si>
  <si>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</si>
  <si>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</si>
  <si>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</si>
  <si>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</si>
  <si>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</si>
  <si>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</si>
  <si>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</si>
  <si>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</si>
  <si>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</si>
  <si>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</si>
  <si>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</si>
  <si>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</si>
  <si>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</si>
  <si>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</si>
  <si>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</si>
  <si>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</si>
  <si>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</si>
  <si>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</si>
  <si>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</si>
  <si>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</si>
  <si>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</si>
  <si>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</si>
  <si>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</si>
  <si>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</si>
  <si>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</si>
  <si>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</si>
  <si>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</si>
  <si>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</si>
  <si>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</si>
  <si>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</si>
  <si>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</si>
  <si>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</si>
  <si>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</si>
  <si>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</si>
  <si>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</si>
  <si>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</si>
  <si>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</si>
  <si>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</si>
  <si>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</si>
  <si>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</si>
  <si>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</si>
  <si>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</si>
  <si>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</si>
  <si>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</si>
  <si>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</si>
  <si>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</si>
  <si>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</si>
  <si>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</si>
  <si>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</si>
  <si>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</si>
  <si>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</si>
  <si>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</si>
  <si>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</si>
  <si>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</si>
  <si>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</si>
  <si>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</si>
  <si>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</si>
  <si>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</si>
  <si>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</si>
  <si>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</si>
  <si>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</si>
  <si>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</si>
  <si>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</si>
  <si>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</si>
  <si>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</si>
  <si>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</si>
  <si>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</si>
  <si>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</si>
  <si>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</si>
  <si>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</si>
  <si>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</si>
  <si>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</si>
  <si>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</si>
  <si>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</si>
  <si>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</si>
  <si>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</si>
  <si>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</si>
  <si>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</si>
  <si>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</si>
  <si>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</si>
  <si>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</si>
  <si>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</si>
  <si>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</si>
  <si>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</si>
  <si>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</si>
  <si>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</si>
  <si>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</si>
  <si>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</si>
  <si>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</si>
  <si>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</si>
  <si>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</si>
  <si>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</si>
  <si>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</si>
  <si>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</si>
  <si>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</si>
  <si>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</si>
  <si>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</si>
  <si>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</si>
  <si>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</si>
  <si>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</si>
  <si>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</si>
  <si>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</si>
  <si>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</si>
  <si>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</si>
  <si>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</si>
  <si>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</si>
  <si>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</si>
  <si>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</si>
  <si>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</si>
  <si>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</si>
  <si>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</si>
  <si>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</si>
  <si>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</si>
  <si>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</si>
  <si>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</si>
  <si>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</si>
  <si>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</si>
  <si>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</si>
  <si>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</si>
  <si>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</si>
  <si>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</si>
  <si>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</si>
  <si>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</si>
  <si>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</si>
  <si>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</si>
  <si>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</si>
  <si>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</si>
  <si>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</si>
  <si>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</si>
  <si>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</si>
  <si>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</si>
  <si>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</si>
  <si>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</si>
  <si>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</si>
  <si>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</si>
  <si>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</si>
  <si>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</si>
  <si>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</si>
  <si>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</si>
  <si>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</si>
  <si>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</si>
  <si>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</si>
  <si>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</si>
  <si>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</si>
  <si>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</si>
  <si>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</si>
  <si>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</si>
  <si>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</si>
  <si>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</si>
  <si>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</si>
  <si>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</si>
  <si>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</si>
  <si>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</si>
  <si>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</si>
  <si>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</si>
  <si>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</si>
  <si>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</si>
  <si>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</si>
  <si>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</si>
  <si>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</si>
  <si>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</si>
  <si>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</si>
  <si>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</si>
  <si>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</si>
  <si>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</si>
  <si>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</si>
  <si>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</si>
  <si>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</si>
  <si>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</si>
  <si>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</si>
  <si>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</si>
  <si>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</si>
  <si>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</si>
  <si>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</si>
  <si>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</si>
  <si>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</si>
  <si>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</si>
  <si>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</si>
  <si>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</si>
  <si>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</si>
  <si>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</si>
  <si>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</si>
  <si>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</si>
  <si>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</si>
  <si>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</si>
  <si>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</si>
  <si>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</si>
  <si>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</si>
  <si>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</si>
  <si>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</si>
  <si>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</si>
  <si>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</si>
  <si>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</si>
  <si>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</si>
  <si>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</si>
  <si>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</si>
  <si>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</si>
  <si>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</si>
  <si>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</si>
  <si>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</si>
  <si>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</si>
  <si>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</si>
  <si>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</si>
  <si>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</si>
  <si>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</si>
  <si>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</si>
  <si>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</si>
  <si>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</si>
  <si>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</si>
  <si>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</si>
  <si>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</si>
  <si>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</si>
  <si>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</si>
  <si>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</si>
  <si>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</si>
  <si>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</si>
  <si>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</si>
  <si>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</si>
  <si>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</si>
  <si>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</si>
  <si>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</si>
  <si>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</si>
  <si>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</si>
  <si>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</si>
  <si>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</si>
  <si>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</si>
  <si>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</si>
  <si>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</si>
  <si>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</si>
  <si>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</si>
  <si>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</si>
  <si>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</si>
  <si>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</si>
  <si>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</si>
  <si>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</si>
  <si>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</si>
  <si>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</si>
  <si>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</si>
  <si>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</si>
  <si>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</si>
  <si>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</si>
  <si>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</si>
  <si>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</si>
  <si>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</si>
  <si>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</si>
  <si>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</si>
  <si>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</si>
  <si>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</si>
  <si>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</si>
  <si>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</si>
  <si>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</si>
  <si>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</si>
  <si>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</si>
  <si>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</si>
  <si>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</si>
  <si>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</si>
  <si>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</si>
  <si>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</si>
  <si>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</si>
  <si>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</si>
  <si>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</si>
  <si>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</si>
  <si>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</si>
  <si>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</si>
  <si>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</si>
  <si>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</si>
  <si>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</si>
  <si>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</si>
  <si>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</si>
  <si>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</si>
  <si>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</si>
  <si>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</si>
  <si>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</si>
  <si>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</si>
  <si>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</si>
  <si>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</si>
  <si>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</si>
  <si>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</si>
  <si>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</si>
  <si>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</si>
  <si>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</si>
  <si>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</si>
  <si>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</si>
  <si>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</si>
  <si>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</si>
  <si>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</si>
  <si>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</si>
  <si>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</si>
  <si>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</si>
  <si>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</si>
  <si>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</si>
  <si>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</si>
  <si>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</si>
  <si>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</si>
  <si>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</si>
  <si>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</si>
  <si>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</si>
  <si>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</si>
  <si>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</si>
  <si>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</si>
  <si>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</si>
  <si>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</si>
  <si>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</si>
  <si>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</si>
  <si>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</si>
  <si>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</si>
  <si>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</si>
  <si>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</si>
  <si>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</si>
  <si>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</si>
  <si>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</si>
  <si>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</si>
  <si>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</si>
  <si>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</si>
  <si>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</si>
  <si>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</si>
  <si>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</si>
  <si>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</si>
  <si>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</si>
  <si>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</si>
  <si>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</si>
  <si>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</si>
  <si>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</si>
  <si>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</si>
  <si>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</si>
  <si>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</si>
  <si>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</si>
  <si>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</si>
  <si>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</si>
  <si>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</si>
  <si>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</si>
  <si>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</si>
  <si>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</si>
  <si>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</si>
  <si>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</si>
  <si>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</si>
  <si>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</si>
  <si>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</si>
  <si>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</si>
  <si>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</si>
  <si>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</si>
  <si>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</si>
  <si>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</si>
  <si>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</si>
  <si>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</si>
  <si>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</si>
  <si>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</si>
  <si>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</si>
  <si>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</si>
  <si>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</si>
  <si>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</si>
  <si>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</si>
  <si>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</si>
  <si>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</si>
  <si>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</si>
  <si>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</si>
  <si>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</si>
  <si>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</si>
  <si>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</si>
  <si>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</si>
  <si>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</si>
  <si>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</si>
  <si>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</si>
  <si>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</si>
  <si>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</si>
  <si>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</si>
  <si>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</si>
  <si>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</si>
  <si>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</si>
  <si>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</si>
  <si>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</si>
  <si>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</si>
  <si>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</si>
  <si>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</si>
  <si>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</si>
  <si>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</si>
  <si>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</si>
  <si>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</si>
  <si>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</si>
  <si>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</si>
  <si>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</si>
  <si>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</si>
  <si>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</si>
  <si>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</si>
  <si>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</si>
  <si>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</si>
  <si>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</si>
  <si>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</si>
  <si>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</si>
  <si>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</si>
  <si>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</si>
  <si>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</si>
  <si>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</si>
  <si>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</si>
  <si>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</si>
  <si>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</si>
  <si>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</si>
  <si>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</si>
  <si>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</si>
  <si>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</si>
  <si>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</si>
  <si>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</si>
  <si>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</si>
  <si>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</si>
  <si>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</si>
  <si>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</si>
  <si>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</si>
  <si>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</si>
  <si>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</si>
  <si>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</si>
  <si>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</si>
  <si>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</si>
  <si>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</si>
  <si>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</si>
  <si>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</si>
  <si>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</si>
  <si>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</si>
  <si>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</si>
  <si>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</si>
  <si>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</si>
  <si>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</si>
  <si>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</si>
  <si>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</si>
  <si>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</si>
  <si>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</si>
  <si>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</si>
  <si>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</si>
  <si>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</si>
  <si>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</si>
  <si>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</si>
  <si>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</si>
  <si>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</si>
  <si>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</si>
  <si>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</si>
  <si>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</si>
  <si>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</si>
  <si>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</si>
  <si>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</si>
  <si>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</si>
  <si>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</si>
  <si>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</si>
  <si>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</si>
  <si>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</si>
  <si>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</si>
  <si>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</si>
  <si>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</si>
  <si>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</si>
  <si>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</si>
  <si>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</si>
  <si>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</si>
  <si>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</si>
  <si>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</si>
  <si>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</si>
  <si>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</si>
  <si>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</si>
  <si>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</si>
  <si>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</si>
  <si>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</si>
  <si>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</si>
  <si>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</si>
  <si>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</si>
  <si>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</si>
  <si>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</si>
  <si>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</si>
  <si>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</si>
  <si>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</si>
  <si>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</si>
  <si>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</si>
  <si>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</si>
  <si>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</si>
  <si>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</si>
  <si>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</si>
  <si>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</si>
  <si>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</si>
  <si>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</si>
  <si>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</si>
  <si>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</si>
  <si>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</si>
  <si>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</si>
  <si>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</si>
  <si>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</si>
  <si>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</si>
  <si>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</si>
  <si>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</si>
  <si>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</si>
  <si>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</si>
  <si>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</si>
  <si>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</si>
  <si>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</si>
  <si>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</si>
  <si>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</si>
  <si>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</si>
  <si>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</si>
  <si>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</si>
  <si>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</si>
  <si>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</si>
  <si>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</si>
  <si>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</si>
  <si>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</si>
  <si>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</si>
  <si>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</si>
  <si>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</si>
  <si>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</si>
  <si>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</si>
  <si>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</si>
  <si>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</si>
  <si>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</si>
  <si>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</si>
  <si>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</si>
  <si>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</si>
  <si>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</si>
  <si>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</si>
  <si>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</si>
  <si>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</si>
  <si>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</si>
  <si>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</si>
  <si>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</si>
  <si>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</si>
  <si>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</si>
  <si>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</si>
  <si>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</si>
  <si>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</si>
  <si>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</si>
  <si>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</si>
  <si>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</si>
  <si>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</si>
  <si>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</si>
  <si>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</si>
  <si>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</si>
  <si>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</si>
  <si>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</si>
  <si>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</si>
  <si>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</si>
  <si>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</si>
  <si>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</si>
  <si>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</si>
  <si>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</si>
  <si>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</si>
  <si>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</si>
  <si>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</si>
  <si>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</si>
  <si>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</si>
  <si>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</si>
  <si>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</si>
  <si>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</si>
  <si>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</si>
  <si>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</si>
  <si>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</si>
  <si>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</si>
  <si>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</si>
  <si>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</si>
  <si>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</si>
  <si>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</si>
  <si>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</si>
  <si>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</si>
  <si>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</si>
  <si>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</si>
  <si>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</si>
  <si>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</si>
  <si>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</si>
  <si>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</si>
  <si>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</si>
  <si>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</si>
  <si>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</si>
  <si>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</si>
  <si>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</si>
  <si>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</si>
  <si>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</si>
  <si>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</si>
  <si>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</si>
  <si>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</si>
  <si>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</si>
  <si>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</si>
  <si>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</si>
  <si>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</si>
  <si>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</si>
  <si>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</si>
  <si>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</si>
  <si>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</si>
  <si>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</si>
  <si>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</si>
  <si>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</si>
  <si>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</si>
  <si>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</si>
  <si>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</si>
  <si>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</si>
  <si>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</si>
  <si>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</si>
  <si>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</si>
  <si>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</si>
  <si>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</si>
  <si>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</si>
  <si>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</si>
  <si>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</si>
  <si>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</si>
  <si>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</si>
  <si>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</si>
  <si>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</si>
  <si>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</si>
  <si>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</si>
  <si>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</si>
  <si>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</si>
  <si>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</si>
  <si>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</si>
  <si>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</si>
  <si>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</si>
  <si>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</si>
  <si>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</si>
  <si>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</si>
  <si>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</si>
  <si>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</si>
  <si>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</si>
  <si>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</si>
  <si>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</si>
  <si>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</si>
  <si>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</si>
  <si>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</si>
  <si>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</si>
  <si>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</si>
  <si>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</si>
  <si>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</si>
  <si>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</si>
  <si>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</si>
  <si>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</si>
  <si>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</si>
  <si>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</si>
  <si>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</si>
  <si>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</si>
  <si>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</si>
  <si>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</si>
  <si>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</si>
  <si>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</si>
  <si>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</si>
  <si>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</si>
  <si>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</si>
  <si>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</si>
  <si>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</si>
  <si>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</si>
  <si>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</si>
  <si>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</si>
  <si>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</si>
  <si>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</si>
  <si>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</si>
  <si>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</si>
  <si>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</si>
  <si>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</si>
  <si>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</si>
  <si>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</si>
  <si>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</si>
  <si>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</si>
  <si>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</si>
  <si>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</si>
  <si>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</si>
  <si>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</si>
  <si>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</si>
  <si>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</si>
  <si>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</si>
  <si>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</si>
  <si>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</si>
  <si>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</si>
  <si>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</si>
  <si>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</si>
  <si>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</si>
  <si>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</si>
  <si>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</si>
  <si>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</si>
  <si>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</si>
  <si>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</si>
  <si>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</si>
  <si>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</si>
  <si>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</si>
  <si>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</si>
  <si>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</si>
  <si>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</si>
  <si>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</si>
  <si>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</si>
  <si>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</si>
  <si>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</si>
  <si>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</si>
  <si>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</si>
  <si>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</si>
  <si>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</si>
  <si>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</si>
  <si>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</si>
  <si>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</si>
  <si>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</si>
  <si>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</si>
  <si>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</si>
  <si>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</si>
  <si>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</si>
  <si>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</si>
  <si>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</si>
  <si>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</si>
  <si>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</si>
  <si>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</si>
  <si>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</si>
  <si>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</si>
  <si>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</si>
  <si>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</si>
  <si>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</si>
  <si>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</si>
  <si>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</si>
  <si>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</si>
  <si>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</si>
  <si>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</si>
  <si>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</si>
  <si>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</si>
  <si>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</si>
  <si>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</si>
  <si>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</si>
  <si>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</si>
  <si>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</si>
  <si>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</si>
  <si>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</si>
  <si>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</si>
  <si>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</si>
  <si>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</si>
  <si>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</si>
  <si>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</si>
  <si>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</si>
  <si>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</si>
  <si>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</si>
  <si>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</si>
  <si>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</si>
  <si>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</si>
  <si>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</si>
  <si>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</si>
  <si>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</si>
  <si>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</si>
  <si>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</si>
  <si>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</si>
  <si>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</si>
  <si>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</si>
  <si>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</si>
  <si>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</si>
  <si>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</si>
  <si>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</si>
  <si>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</si>
  <si>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</si>
  <si>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</si>
  <si>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</si>
  <si>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</si>
  <si>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</si>
  <si>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</si>
  <si>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</si>
  <si>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</si>
  <si>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</si>
  <si>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</si>
  <si>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</si>
  <si>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</si>
  <si>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</si>
  <si>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</si>
  <si>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</si>
  <si>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</si>
  <si>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</si>
  <si>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</si>
  <si>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</si>
  <si>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</si>
  <si>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</si>
  <si>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</si>
  <si>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</si>
  <si>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</si>
  <si>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</si>
  <si>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</si>
  <si>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</si>
  <si>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</si>
  <si>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</si>
  <si>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</si>
  <si>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</si>
  <si>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</si>
  <si>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</si>
  <si>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</si>
  <si>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</si>
  <si>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</si>
  <si>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</si>
  <si>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</si>
  <si>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</si>
  <si>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</si>
  <si>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</si>
  <si>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</si>
  <si>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</si>
  <si>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</si>
  <si>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</si>
  <si>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</si>
  <si>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</si>
  <si>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</si>
  <si>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</si>
  <si>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</si>
  <si>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</si>
  <si>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</si>
  <si>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</si>
  <si>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</si>
  <si>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</si>
  <si>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</si>
  <si>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</si>
  <si>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</si>
  <si>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</si>
  <si>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</si>
  <si>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</si>
  <si>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</si>
  <si>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</si>
  <si>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</si>
  <si>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</si>
  <si>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</si>
  <si>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</si>
  <si>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</si>
  <si>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</si>
  <si>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</si>
  <si>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</si>
  <si>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</si>
  <si>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</si>
  <si>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</si>
  <si>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</si>
  <si>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</si>
  <si>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</si>
  <si>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</si>
  <si>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</si>
  <si>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</si>
  <si>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</si>
  <si>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</si>
  <si>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</si>
  <si>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</si>
  <si>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</si>
  <si>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</si>
  <si>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</si>
  <si>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</si>
  <si>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</si>
  <si>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</si>
  <si>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</si>
  <si>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</si>
  <si>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</si>
  <si>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</si>
  <si>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</si>
  <si>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</si>
  <si>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</si>
  <si>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</si>
  <si>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</si>
  <si>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</si>
  <si>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</si>
  <si>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</si>
  <si>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</si>
  <si>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</si>
  <si>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</si>
  <si>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</si>
  <si>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</si>
  <si>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</si>
  <si>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</si>
  <si>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</si>
  <si>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</si>
  <si>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</si>
  <si>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</si>
  <si>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</si>
  <si>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</si>
  <si>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</si>
  <si>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</si>
  <si>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</si>
  <si>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</si>
  <si>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</si>
  <si>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</si>
  <si>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</si>
  <si>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</si>
  <si>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</si>
  <si>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</si>
  <si>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</si>
  <si>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</si>
  <si>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</si>
  <si>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</si>
  <si>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</si>
  <si>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</si>
  <si>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</si>
  <si>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</si>
  <si>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</si>
  <si>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</si>
  <si>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</si>
  <si>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</si>
  <si>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</si>
  <si>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</si>
  <si>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</si>
  <si>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</si>
  <si>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</si>
  <si>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</si>
  <si>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</si>
  <si>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</si>
  <si>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</si>
  <si>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</si>
  <si>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</si>
  <si>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</si>
  <si>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</si>
  <si>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</si>
  <si>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</si>
  <si>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</si>
  <si>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</si>
  <si>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</si>
  <si>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</si>
  <si>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</si>
  <si>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</si>
  <si>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</si>
  <si>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</si>
  <si>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</si>
  <si>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</si>
  <si>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</si>
  <si>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</si>
  <si>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</si>
  <si>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</si>
  <si>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</si>
  <si>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</si>
  <si>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</si>
  <si>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</si>
  <si>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</si>
  <si>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</si>
  <si>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</si>
  <si>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</si>
  <si>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</si>
  <si>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</si>
  <si>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</si>
  <si>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</si>
  <si>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</si>
  <si>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</si>
  <si>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</si>
  <si>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</si>
  <si>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</si>
  <si>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</si>
  <si>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</si>
  <si>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</si>
  <si>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</si>
  <si>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</si>
  <si>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</si>
  <si>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</si>
  <si>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</si>
  <si>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</si>
  <si>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</si>
  <si>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</si>
  <si>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</si>
  <si>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</si>
  <si>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</si>
  <si>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</si>
  <si>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</si>
  <si>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</si>
  <si>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</si>
  <si>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</si>
  <si>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</si>
  <si>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</si>
  <si>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</si>
  <si>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</si>
  <si>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</si>
  <si>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</si>
  <si>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</si>
  <si>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</si>
  <si>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</si>
  <si>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</si>
  <si>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</si>
  <si>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</si>
  <si>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</si>
  <si>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</si>
  <si>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</si>
  <si>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</si>
  <si>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</si>
  <si>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</si>
  <si>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</si>
  <si>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</si>
  <si>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</si>
  <si>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</si>
  <si>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</si>
  <si>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</si>
  <si>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</si>
  <si>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</si>
  <si>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</si>
  <si>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</si>
  <si>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</si>
  <si>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</si>
  <si>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</si>
  <si>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</si>
  <si>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</si>
  <si>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</si>
  <si>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</si>
  <si>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</si>
  <si>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</si>
  <si>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</si>
  <si>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</si>
  <si>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</si>
  <si>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</si>
  <si>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</si>
  <si>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</si>
  <si>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</si>
  <si>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</si>
  <si>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</si>
  <si>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</si>
  <si>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</si>
  <si>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</si>
  <si>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</si>
  <si>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</si>
  <si>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</si>
  <si>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</si>
  <si>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</si>
  <si>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</si>
  <si>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</si>
  <si>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</si>
  <si>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</si>
  <si>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</si>
  <si>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</si>
  <si>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</si>
  <si>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</si>
  <si>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</si>
  <si>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</si>
  <si>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</si>
  <si>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</si>
  <si>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</si>
  <si>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</si>
  <si>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</si>
  <si>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</si>
  <si>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</si>
  <si>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</si>
  <si>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</si>
  <si>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</si>
  <si>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</si>
  <si>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</si>
  <si>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</si>
  <si>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</si>
  <si>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</si>
  <si>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</si>
  <si>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</si>
  <si>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</si>
  <si>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</si>
  <si>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</si>
  <si>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</si>
  <si>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</si>
  <si>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</si>
  <si>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</si>
  <si>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</si>
  <si>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</si>
  <si>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</si>
  <si>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</si>
  <si>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</si>
  <si>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</si>
  <si>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</si>
  <si>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</si>
  <si>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</si>
  <si>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</si>
  <si>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</si>
  <si>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</si>
  <si>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</si>
  <si>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</si>
  <si>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</si>
  <si>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</si>
  <si>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</si>
  <si>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</si>
  <si>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</si>
  <si>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</si>
  <si>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</si>
  <si>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</si>
  <si>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</si>
  <si>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</si>
  <si>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</si>
  <si>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</si>
  <si>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</si>
  <si>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</si>
  <si>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</si>
  <si>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</si>
  <si>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</si>
  <si>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</si>
  <si>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</si>
  <si>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</si>
  <si>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</si>
  <si>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</si>
  <si>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</si>
  <si>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</si>
  <si>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</si>
  <si>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</si>
  <si>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</si>
  <si>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</si>
  <si>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</si>
  <si>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</si>
  <si>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</si>
  <si>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</si>
  <si>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</si>
  <si>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</si>
  <si>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</si>
  <si>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</si>
  <si>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</si>
  <si>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</si>
  <si>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</si>
  <si>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</si>
  <si>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</si>
  <si>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</si>
  <si>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</si>
  <si>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</si>
  <si>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</si>
  <si>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</si>
  <si>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</si>
  <si>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</si>
  <si>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</si>
  <si>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</si>
  <si>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</si>
  <si>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</si>
  <si>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</si>
  <si>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</si>
  <si>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</si>
  <si>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</si>
  <si>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</si>
  <si>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</si>
  <si>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</si>
  <si>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</si>
  <si>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</si>
  <si>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</si>
  <si>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</si>
  <si>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</si>
  <si>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</si>
  <si>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</si>
  <si>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</si>
  <si>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</si>
  <si>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</si>
  <si>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</si>
  <si>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</si>
  <si>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</si>
  <si>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</si>
  <si>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</si>
  <si>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</si>
  <si>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</si>
  <si>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</si>
  <si>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</si>
  <si>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</si>
  <si>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</si>
  <si>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</si>
  <si>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</si>
  <si>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</si>
  <si>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</si>
  <si>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</si>
  <si>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</si>
  <si>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</si>
  <si>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</si>
  <si>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</si>
  <si>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</si>
  <si>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</si>
  <si>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</si>
  <si>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</si>
  <si>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</si>
  <si>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</si>
  <si>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</si>
  <si>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</si>
  <si>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</si>
  <si>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</si>
  <si>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</si>
  <si>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</si>
  <si>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</si>
  <si>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</si>
  <si>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</si>
  <si>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</si>
  <si>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</si>
  <si>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</si>
  <si>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</si>
  <si>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</si>
  <si>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</si>
  <si>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</si>
  <si>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</si>
  <si>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</si>
  <si>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</si>
  <si>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</si>
  <si>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</si>
  <si>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</si>
  <si>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</si>
  <si>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</si>
  <si>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</si>
  <si>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</si>
  <si>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</si>
  <si>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</si>
  <si>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</si>
  <si>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</si>
  <si>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</si>
  <si>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</si>
  <si>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</si>
  <si>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</si>
  <si>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</si>
  <si>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</si>
  <si>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</si>
  <si>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</si>
  <si>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</si>
  <si>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</si>
  <si>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</si>
  <si>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</si>
  <si>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</si>
  <si>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</si>
  <si>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</si>
  <si>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</si>
  <si>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</si>
  <si>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</si>
  <si>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</si>
  <si>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</si>
  <si>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</si>
  <si>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</si>
  <si>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</si>
  <si>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</si>
  <si>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</si>
  <si>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</si>
  <si>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</si>
  <si>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</si>
  <si>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</si>
  <si>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</si>
  <si>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</si>
  <si>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</si>
  <si>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</si>
  <si>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</si>
  <si>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</si>
  <si>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</si>
  <si>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</si>
  <si>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</si>
  <si>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</si>
  <si>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</si>
  <si>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</si>
  <si>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</si>
  <si>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</si>
  <si>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</si>
  <si>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</si>
  <si>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</si>
  <si>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</si>
  <si>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</si>
  <si>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</si>
  <si>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</si>
  <si>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</si>
  <si>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</si>
  <si>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</si>
  <si>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</si>
  <si>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</si>
  <si>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</si>
  <si>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</si>
  <si>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</si>
  <si>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</si>
  <si>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</si>
  <si>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</si>
  <si>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</si>
  <si>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</si>
  <si>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</si>
  <si>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</si>
  <si>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</si>
  <si>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</si>
  <si>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</si>
  <si>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</si>
  <si>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</si>
  <si>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</si>
  <si>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</si>
  <si>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</si>
  <si>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</si>
  <si>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</si>
  <si>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</si>
  <si>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</si>
  <si>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</si>
  <si>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</si>
  <si>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</si>
  <si>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</si>
  <si>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</si>
  <si>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</si>
  <si>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</si>
  <si>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</si>
  <si>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</si>
  <si>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</si>
  <si>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</si>
  <si>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</si>
  <si>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</si>
  <si>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</si>
  <si>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</si>
  <si>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</si>
  <si>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</si>
  <si>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</si>
  <si>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</si>
  <si>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</si>
  <si>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</si>
  <si>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</si>
  <si>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</si>
  <si>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</si>
  <si>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</si>
  <si>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</si>
  <si>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</si>
  <si>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</si>
  <si>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</si>
  <si>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</si>
  <si>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</si>
  <si>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</si>
  <si>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</si>
  <si>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</si>
  <si>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</si>
  <si>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</si>
  <si>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</si>
  <si>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</si>
  <si>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</si>
  <si>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</si>
  <si>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</si>
  <si>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</si>
  <si>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</si>
  <si>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</si>
  <si>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</si>
  <si>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</si>
  <si>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</si>
  <si>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</si>
  <si>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</si>
  <si>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</si>
  <si>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</si>
  <si>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</si>
  <si>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</si>
  <si>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</si>
  <si>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</si>
  <si>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</si>
  <si>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</si>
  <si>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</si>
  <si>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</si>
  <si>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</si>
  <si>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</si>
  <si>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</si>
  <si>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</si>
  <si>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</si>
  <si>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</si>
  <si>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</si>
  <si>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</si>
  <si>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</si>
  <si>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</si>
  <si>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</si>
  <si>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</si>
  <si>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</si>
  <si>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</si>
  <si>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</si>
  <si>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</si>
  <si>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</si>
  <si>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</si>
  <si>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</si>
  <si>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</si>
  <si>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</si>
  <si>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</si>
  <si>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</si>
  <si>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</si>
  <si>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</si>
  <si>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</si>
  <si>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</si>
  <si>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</si>
  <si>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</si>
  <si>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</si>
  <si>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</si>
  <si>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</si>
  <si>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</si>
  <si>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</si>
  <si>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</si>
  <si>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</si>
  <si>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</si>
  <si>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</si>
  <si>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</si>
  <si>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</si>
  <si>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</si>
  <si>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</si>
  <si>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</si>
  <si>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</si>
  <si>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</si>
  <si>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</si>
  <si>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</si>
  <si>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</si>
  <si>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</si>
  <si>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</si>
  <si>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</si>
  <si>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</si>
  <si>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</si>
  <si>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</si>
  <si>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</si>
  <si>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</si>
  <si>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</si>
  <si>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</si>
  <si>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</si>
  <si>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</si>
  <si>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</si>
  <si>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</si>
  <si>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</si>
  <si>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</si>
  <si>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</si>
  <si>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</si>
  <si>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</si>
  <si>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</si>
  <si>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</si>
  <si>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</si>
  <si>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</si>
  <si>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</si>
  <si>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</si>
  <si>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</si>
  <si>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</si>
  <si>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</si>
  <si>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</si>
  <si>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</si>
  <si>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</si>
  <si>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</si>
  <si>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</si>
  <si>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</si>
  <si>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</si>
  <si>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</si>
  <si>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</si>
  <si>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</si>
  <si>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</si>
  <si>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</si>
  <si>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</si>
  <si>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</si>
  <si>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</si>
  <si>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</si>
  <si>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</si>
  <si>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</si>
  <si>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</si>
  <si>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</si>
  <si>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</si>
  <si>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</si>
  <si>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</si>
  <si>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</si>
  <si>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</si>
  <si>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</si>
  <si>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</si>
  <si>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</si>
  <si>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</si>
  <si>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</si>
  <si>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</si>
  <si>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</si>
  <si>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</si>
  <si>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</si>
  <si>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</si>
  <si>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</si>
  <si>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</si>
  <si>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</si>
  <si>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</si>
  <si>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</si>
  <si>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</si>
  <si>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</si>
  <si>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</si>
  <si>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</si>
  <si>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</si>
  <si>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</si>
  <si>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</si>
  <si>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</si>
  <si>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</si>
  <si>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</si>
  <si>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</si>
  <si>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</si>
  <si>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</si>
  <si>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</si>
  <si>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</si>
  <si>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</si>
  <si>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</si>
  <si>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</si>
  <si>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</si>
  <si>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</si>
  <si>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</si>
  <si>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</si>
  <si>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</si>
  <si>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</si>
  <si>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</si>
  <si>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</si>
  <si>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</si>
  <si>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</si>
  <si>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</si>
  <si>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</si>
  <si>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</si>
  <si>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</si>
  <si>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</si>
  <si>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</si>
  <si>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</si>
  <si>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</si>
  <si>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</si>
  <si>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</si>
  <si>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</si>
  <si>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</si>
  <si>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</si>
  <si>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</si>
  <si>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</si>
  <si>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</si>
  <si>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</si>
  <si>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</si>
  <si>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</si>
  <si>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</si>
  <si>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</si>
  <si>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</si>
  <si>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</si>
  <si>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</si>
  <si>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</si>
  <si>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</si>
  <si>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</si>
  <si>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</si>
  <si>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</si>
  <si>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</si>
  <si>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</si>
  <si>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</si>
  <si>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</si>
  <si>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</si>
  <si>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</si>
  <si>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</si>
  <si>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</si>
  <si>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</si>
  <si>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</si>
  <si>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</si>
  <si>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</si>
  <si>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</si>
  <si>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</si>
  <si>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</si>
  <si>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</si>
  <si>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</si>
  <si>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</si>
  <si>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</si>
  <si>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</si>
  <si>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</si>
  <si>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</si>
  <si>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</si>
  <si>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</si>
  <si>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</si>
  <si>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</si>
  <si>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</si>
  <si>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</si>
  <si>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</si>
  <si>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</si>
  <si>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</si>
  <si>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</si>
  <si>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</si>
  <si>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</si>
  <si>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</si>
  <si>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</si>
  <si>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</si>
  <si>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</si>
  <si>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</si>
  <si>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</si>
  <si>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</si>
  <si>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</si>
  <si>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</si>
  <si>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</si>
  <si>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</si>
  <si>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</si>
  <si>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</si>
  <si>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</si>
  <si>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</si>
  <si>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</si>
  <si>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</si>
  <si>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</si>
  <si>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</si>
  <si>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</si>
  <si>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</si>
  <si>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</si>
  <si>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</si>
  <si>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</si>
  <si>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</si>
  <si>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</si>
  <si>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</si>
  <si>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</si>
  <si>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</si>
  <si>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</si>
  <si>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</si>
  <si>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</si>
  <si>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</si>
  <si>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</si>
  <si>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</si>
  <si>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</si>
  <si>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</si>
  <si>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</si>
  <si>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</si>
  <si>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</si>
  <si>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</si>
  <si>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</si>
  <si>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</si>
  <si>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</si>
  <si>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</si>
  <si>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</si>
  <si>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</si>
  <si>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</si>
  <si>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</si>
  <si>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</si>
  <si>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</si>
  <si>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</si>
  <si>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</si>
  <si>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</si>
  <si>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</si>
  <si>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</si>
  <si>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</si>
  <si>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</si>
  <si>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</si>
  <si>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</si>
  <si>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</si>
  <si>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</si>
  <si>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</si>
  <si>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</si>
  <si>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</si>
  <si>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</si>
  <si>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</si>
  <si>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</si>
  <si>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</si>
  <si>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</si>
  <si>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</si>
  <si>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</si>
  <si>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</si>
  <si>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</si>
  <si>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</si>
  <si>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</si>
  <si>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</si>
  <si>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</si>
  <si>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</si>
  <si>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</si>
  <si>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</si>
  <si>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</si>
  <si>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</si>
  <si>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</si>
  <si>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</si>
  <si>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</si>
  <si>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</si>
  <si>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</si>
  <si>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</si>
  <si>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</si>
  <si>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</si>
  <si>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</si>
  <si>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</si>
  <si>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</si>
  <si>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</si>
  <si>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</si>
  <si>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</si>
  <si>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</si>
  <si>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</si>
  <si>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</si>
  <si>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</si>
  <si>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</si>
  <si>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</si>
  <si>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</si>
  <si>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</si>
  <si>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</si>
  <si>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</si>
  <si>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</si>
  <si>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</si>
  <si>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</si>
  <si>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</si>
  <si>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</si>
  <si>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</si>
  <si>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</si>
  <si>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</si>
  <si>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</si>
  <si>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</si>
  <si>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</si>
  <si>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</si>
  <si>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</si>
  <si>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</si>
  <si>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</si>
  <si>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</si>
  <si>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</si>
  <si>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</si>
  <si>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</si>
  <si>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</si>
  <si>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</si>
  <si>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</si>
  <si>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</si>
  <si>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</si>
  <si>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</si>
  <si>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</si>
  <si>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</si>
  <si>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</si>
  <si>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</si>
  <si>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</si>
  <si>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</si>
  <si>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</si>
  <si>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</si>
  <si>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</si>
  <si>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</si>
  <si>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</si>
  <si>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</si>
  <si>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</si>
  <si>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</si>
  <si>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</si>
  <si>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</si>
  <si>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</si>
  <si>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</si>
  <si>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</si>
  <si>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</si>
  <si>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</si>
  <si>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</si>
  <si>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</si>
  <si>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</si>
  <si>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</si>
  <si>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</si>
  <si>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</si>
  <si>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</si>
  <si>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</si>
  <si>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</si>
  <si>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</si>
  <si>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</si>
  <si>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</si>
  <si>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</si>
  <si>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</si>
  <si>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</si>
  <si>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</si>
  <si>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</si>
  <si>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</si>
  <si>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</si>
  <si>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</si>
  <si>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</si>
  <si>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</si>
  <si>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</si>
  <si>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</si>
  <si>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</si>
  <si>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</si>
  <si>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</si>
  <si>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</si>
  <si>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</si>
  <si>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</si>
  <si>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</si>
  <si>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</si>
  <si>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</si>
  <si>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</si>
  <si>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</si>
  <si>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</si>
  <si>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</si>
  <si>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</si>
  <si>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</si>
  <si>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</si>
  <si>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</si>
  <si>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</si>
  <si>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</si>
  <si>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</si>
  <si>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</si>
  <si>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</si>
  <si>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</si>
  <si>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</si>
  <si>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</si>
  <si>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</si>
  <si>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</si>
  <si>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</si>
  <si>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</si>
  <si>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</si>
  <si>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</si>
  <si>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</si>
  <si>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</si>
  <si>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</si>
  <si>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</si>
  <si>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</si>
  <si>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</si>
  <si>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</si>
  <si>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</si>
  <si>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</si>
  <si>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</si>
  <si>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</si>
  <si>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</si>
  <si>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</si>
  <si>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</si>
  <si>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</si>
  <si>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</si>
  <si>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</si>
  <si>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</si>
  <si>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</si>
  <si>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</si>
  <si>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</si>
  <si>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</si>
  <si>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</si>
  <si>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</si>
  <si>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</si>
  <si>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</si>
  <si>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</si>
  <si>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</si>
  <si>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</si>
  <si>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</si>
  <si>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</si>
  <si>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</si>
  <si>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</si>
  <si>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</si>
  <si>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</si>
  <si>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</si>
  <si>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</si>
  <si>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</si>
  <si>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</si>
  <si>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</si>
  <si>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</si>
  <si>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</si>
  <si>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</si>
  <si>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</si>
  <si>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</si>
  <si>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</si>
  <si>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</si>
  <si>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</si>
  <si>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</si>
  <si>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</si>
  <si>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</si>
  <si>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</si>
  <si>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</si>
  <si>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</si>
  <si>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</si>
  <si>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</si>
  <si>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</si>
  <si>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</si>
  <si>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</si>
  <si>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</si>
  <si>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</si>
  <si>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</si>
  <si>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</si>
  <si>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</si>
  <si>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</si>
  <si>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</si>
  <si>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</si>
  <si>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</si>
  <si>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</si>
  <si>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</si>
  <si>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</si>
  <si>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</si>
  <si>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</si>
  <si>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</si>
  <si>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</si>
  <si>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</si>
  <si>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</si>
  <si>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</si>
  <si>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</si>
  <si>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</si>
  <si>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</si>
  <si>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</si>
  <si>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</si>
  <si>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</si>
  <si>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</si>
  <si>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</si>
  <si>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</si>
  <si>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</si>
  <si>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</si>
  <si>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</si>
  <si>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</si>
  <si>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</si>
  <si>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</si>
  <si>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</si>
  <si>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</si>
  <si>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</si>
  <si>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</si>
  <si>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</si>
  <si>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</si>
  <si>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</si>
  <si>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</si>
  <si>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</si>
  <si>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</si>
  <si>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</si>
  <si>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</si>
  <si>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</si>
  <si>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</si>
  <si>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</si>
  <si>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</si>
  <si>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</si>
  <si>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</si>
  <si>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</si>
  <si>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</si>
  <si>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</si>
  <si>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</si>
  <si>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</si>
  <si>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</si>
  <si>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</si>
  <si>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</si>
  <si>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</si>
  <si>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</si>
  <si>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</si>
  <si>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</si>
  <si>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</si>
  <si>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</si>
  <si>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</si>
  <si>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</si>
  <si>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</si>
  <si>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</si>
  <si>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</si>
  <si>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</si>
  <si>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</si>
  <si>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</si>
  <si>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</si>
  <si>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</si>
  <si>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</si>
  <si>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</si>
  <si>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</si>
  <si>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</si>
  <si>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</si>
  <si>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</si>
  <si>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</si>
  <si>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</si>
  <si>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</si>
  <si>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</si>
  <si>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</si>
  <si>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</si>
  <si>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</si>
  <si>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</si>
  <si>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</si>
  <si>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</si>
  <si>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</si>
  <si>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</si>
  <si>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</si>
  <si>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</si>
  <si>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</si>
  <si>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</si>
  <si>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</si>
  <si>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</si>
  <si>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</si>
  <si>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</si>
  <si>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</si>
  <si>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</si>
  <si>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</si>
  <si>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</si>
  <si>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</si>
  <si>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</si>
  <si>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</si>
  <si>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</si>
  <si>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</si>
  <si>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</si>
  <si>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</si>
  <si>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</si>
  <si>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</si>
  <si>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</si>
  <si>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</si>
  <si>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</si>
  <si>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</si>
  <si>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</si>
  <si>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</si>
  <si>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</si>
  <si>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</si>
  <si>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</si>
  <si>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</si>
  <si>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</si>
  <si>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</si>
  <si>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</si>
  <si>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</si>
  <si>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</si>
  <si>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</si>
  <si>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</si>
  <si>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</si>
  <si>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</si>
  <si>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</si>
  <si>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</si>
  <si>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</si>
  <si>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</si>
  <si>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</si>
  <si>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</si>
  <si>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</si>
  <si>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</si>
  <si>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</si>
  <si>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</si>
  <si>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</si>
  <si>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</si>
  <si>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</si>
  <si>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</si>
  <si>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</si>
  <si>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</si>
  <si>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</si>
  <si>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</si>
  <si>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</si>
  <si>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</si>
  <si>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</si>
  <si>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</si>
  <si>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</si>
  <si>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</si>
  <si>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</si>
  <si>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</si>
  <si>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</si>
  <si>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</si>
  <si>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</si>
  <si>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</si>
  <si>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</si>
  <si>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</si>
  <si>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</si>
  <si>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</si>
  <si>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</si>
  <si>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</si>
  <si>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</si>
  <si>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</si>
  <si>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</si>
  <si>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</si>
  <si>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</si>
  <si>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</si>
  <si>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</si>
  <si>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</si>
  <si>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</si>
  <si>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</si>
  <si>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</si>
  <si>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</si>
  <si>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</si>
  <si>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</si>
  <si>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</si>
  <si>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</si>
  <si>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</si>
  <si>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</si>
  <si>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</si>
  <si>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</si>
  <si>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</si>
  <si>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</si>
  <si>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</si>
  <si>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</si>
  <si>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</si>
  <si>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</si>
  <si>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</si>
  <si>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</si>
  <si>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</si>
  <si>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</si>
  <si>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</si>
  <si>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</si>
  <si>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</si>
  <si>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</si>
  <si>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</si>
  <si>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</si>
  <si>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</si>
  <si>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</si>
  <si>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</si>
  <si>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</si>
  <si>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</si>
  <si>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</si>
  <si>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</si>
  <si>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</si>
  <si>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</si>
  <si>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</si>
  <si>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</si>
  <si>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</si>
  <si>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</si>
  <si>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</si>
  <si>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</si>
  <si>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</si>
  <si>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</si>
  <si>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</si>
  <si>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</si>
  <si>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</si>
  <si>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</si>
  <si>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</si>
  <si>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</si>
  <si>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</si>
  <si>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</si>
  <si>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</si>
  <si>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</si>
  <si>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</si>
  <si>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</si>
  <si>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</si>
  <si>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</si>
  <si>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</si>
  <si>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</si>
  <si>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</si>
  <si>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</si>
  <si>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</si>
  <si>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</si>
  <si>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</si>
  <si>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</si>
  <si>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</si>
  <si>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</si>
  <si>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</si>
  <si>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</si>
  <si>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</si>
  <si>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</si>
  <si>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</si>
  <si>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</si>
  <si>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</si>
  <si>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</si>
  <si>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</si>
  <si>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</si>
  <si>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</si>
  <si>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</si>
  <si>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</si>
  <si>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</si>
  <si>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</si>
  <si>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</si>
  <si>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</si>
  <si>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</si>
  <si>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</si>
  <si>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</si>
  <si>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</si>
  <si>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</si>
  <si>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</si>
  <si>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</si>
  <si>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</si>
  <si>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</si>
  <si>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</si>
  <si>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</si>
  <si>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</si>
  <si>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</si>
  <si>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</si>
  <si>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</si>
  <si>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</si>
  <si>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</si>
  <si>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</si>
  <si>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</si>
  <si>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</si>
  <si>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</si>
  <si>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</si>
  <si>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</si>
  <si>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</si>
  <si>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</si>
  <si>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</si>
  <si>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</si>
  <si>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</si>
  <si>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</si>
  <si>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</si>
  <si>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</si>
  <si>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</si>
  <si>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</si>
  <si>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</si>
  <si>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</si>
  <si>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</si>
  <si>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</si>
  <si>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</si>
  <si>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</si>
  <si>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</si>
  <si>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</si>
  <si>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</si>
  <si>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</si>
  <si>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</si>
  <si>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</si>
  <si>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</si>
  <si>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</si>
  <si>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</si>
  <si>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</si>
  <si>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</si>
  <si>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</si>
  <si>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</si>
  <si>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</si>
  <si>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</si>
  <si>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</si>
  <si>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</si>
  <si>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</si>
  <si>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</si>
  <si>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</si>
  <si>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</si>
  <si>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</si>
  <si>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</si>
  <si>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</si>
  <si>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</si>
  <si>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</si>
  <si>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</si>
  <si>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</si>
  <si>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</si>
  <si>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</si>
  <si>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</si>
  <si>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</si>
  <si>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</si>
  <si>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</si>
  <si>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</si>
  <si>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</si>
  <si>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</si>
  <si>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</si>
  <si>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</si>
  <si>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</si>
  <si>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</si>
  <si>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</si>
  <si>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</si>
  <si>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</si>
  <si>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</si>
  <si>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</si>
  <si>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</si>
  <si>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</si>
  <si>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</si>
  <si>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</si>
  <si>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</si>
  <si>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</si>
  <si>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</si>
  <si>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</si>
  <si>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</si>
  <si>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</si>
  <si>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</si>
  <si>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</si>
  <si>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</si>
  <si>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</si>
  <si>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</si>
  <si>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</si>
  <si>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</si>
  <si>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</si>
  <si>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</si>
  <si>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</si>
  <si>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</si>
  <si>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</si>
  <si>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</si>
  <si>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</si>
  <si>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</si>
  <si>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</si>
  <si>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</si>
  <si>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</si>
  <si>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</si>
  <si>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</si>
  <si>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</si>
  <si>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</si>
  <si>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</si>
  <si>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</si>
  <si>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</si>
  <si>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</si>
  <si>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</si>
  <si>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</si>
  <si>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</si>
  <si>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</si>
  <si>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</si>
  <si>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</si>
  <si>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</si>
  <si>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</si>
  <si>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</si>
  <si>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</si>
  <si>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</si>
  <si>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</si>
  <si>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</si>
  <si>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</si>
  <si>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</si>
  <si>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</si>
  <si>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</si>
  <si>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</si>
  <si>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</si>
  <si>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</si>
  <si>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</si>
  <si>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</si>
  <si>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</si>
  <si>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</si>
  <si>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</si>
  <si>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</si>
  <si>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</si>
  <si>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</si>
  <si>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</si>
  <si>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</si>
  <si>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</si>
  <si>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</si>
  <si>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</si>
  <si>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</si>
  <si>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</si>
  <si>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</si>
  <si>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</si>
  <si>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</si>
  <si>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</si>
  <si>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</si>
  <si>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</si>
  <si>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</si>
  <si>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</si>
  <si>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</si>
  <si>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</si>
  <si>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</si>
  <si>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</si>
  <si>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</si>
  <si>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</si>
  <si>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</si>
  <si>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</si>
  <si>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</si>
  <si>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</si>
  <si>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</si>
  <si>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</si>
  <si>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</si>
  <si>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</si>
  <si>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</si>
  <si>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</si>
  <si>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</si>
  <si>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</si>
  <si>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</si>
  <si>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</si>
  <si>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</si>
  <si>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</si>
  <si>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</si>
  <si>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</si>
  <si>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</si>
  <si>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</si>
  <si>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</si>
  <si>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</si>
  <si>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</si>
  <si>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</si>
  <si>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</si>
  <si>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</si>
  <si>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</si>
  <si>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</si>
  <si>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</si>
  <si>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</si>
  <si>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</si>
  <si>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</si>
  <si>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</si>
  <si>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</si>
  <si>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</si>
  <si>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</si>
  <si>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</si>
  <si>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</si>
  <si>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</si>
  <si>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</si>
  <si>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</si>
  <si>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</si>
  <si>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</si>
  <si>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</si>
  <si>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</si>
  <si>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</si>
  <si>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</si>
  <si>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</si>
  <si>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</si>
  <si>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</si>
  <si>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</si>
  <si>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</si>
  <si>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</si>
  <si>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</si>
  <si>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</si>
  <si>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</si>
  <si>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</si>
  <si>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</si>
  <si>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</si>
  <si>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</si>
  <si>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</si>
  <si>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</si>
  <si>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</si>
  <si>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</si>
  <si>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</si>
  <si>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</si>
  <si>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</si>
  <si>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</si>
  <si>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</si>
  <si>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</si>
  <si>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</si>
  <si>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</si>
  <si>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</si>
  <si>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</si>
  <si>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</si>
  <si>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</si>
  <si>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</si>
  <si>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</si>
  <si>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</si>
  <si>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</si>
  <si>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</si>
  <si>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</si>
  <si>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</si>
  <si>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</si>
  <si>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</si>
  <si>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</si>
  <si>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</si>
  <si>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</si>
  <si>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</si>
  <si>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</si>
  <si>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</si>
  <si>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</si>
  <si>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</si>
  <si>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</si>
  <si>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</si>
  <si>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</si>
  <si>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</si>
  <si>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</si>
  <si>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</si>
  <si>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</si>
  <si>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</si>
  <si>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</si>
  <si>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</si>
  <si>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</si>
  <si>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</si>
  <si>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</si>
  <si>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</si>
  <si>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</si>
  <si>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</si>
  <si>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</si>
  <si>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</si>
  <si>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</si>
  <si>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</si>
  <si>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</si>
  <si>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</si>
  <si>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</si>
  <si>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</si>
  <si>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</si>
  <si>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</si>
  <si>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</si>
  <si>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</si>
  <si>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</si>
  <si>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</si>
  <si>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</si>
  <si>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</si>
  <si>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</si>
  <si>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</si>
  <si>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</si>
  <si>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</si>
  <si>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</si>
  <si>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</si>
  <si>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</si>
  <si>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</si>
  <si>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</si>
  <si>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</si>
  <si>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</si>
  <si>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</si>
  <si>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</si>
  <si>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</si>
  <si>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</si>
  <si>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</si>
  <si>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</si>
  <si>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</si>
  <si>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</si>
  <si>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</si>
  <si>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</si>
  <si>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</si>
  <si>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</si>
  <si>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</si>
  <si>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</si>
  <si>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</si>
  <si>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</si>
  <si>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</si>
  <si>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</si>
  <si>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</si>
  <si>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</si>
  <si>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</si>
  <si>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</si>
  <si>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</si>
  <si>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</si>
  <si>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</si>
  <si>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</si>
  <si>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</si>
  <si>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</si>
  <si>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</si>
  <si>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</si>
  <si>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</si>
  <si>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</si>
  <si>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</si>
  <si>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</si>
  <si>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</si>
  <si>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</si>
  <si>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</si>
  <si>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</si>
  <si>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</si>
  <si>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</si>
  <si>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</si>
  <si>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</si>
  <si>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</si>
  <si>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</si>
  <si>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</si>
  <si>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</si>
  <si>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</si>
  <si>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</si>
  <si>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</si>
  <si>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</si>
  <si>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</si>
  <si>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</si>
  <si>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</si>
  <si>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</si>
  <si>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</si>
  <si>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</si>
  <si>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</si>
  <si>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</si>
  <si>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</si>
  <si>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</si>
  <si>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</si>
  <si>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</si>
  <si>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</si>
  <si>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</si>
  <si>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</si>
  <si>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</si>
  <si>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</si>
  <si>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</si>
  <si>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</si>
  <si>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</si>
  <si>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</si>
  <si>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</si>
  <si>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</si>
  <si>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</si>
  <si>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</si>
  <si>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</si>
  <si>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</si>
  <si>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</si>
  <si>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</si>
  <si>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</si>
  <si>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</si>
  <si>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</si>
  <si>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</si>
  <si>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</si>
  <si>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</si>
  <si>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</si>
  <si>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</si>
  <si>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</si>
  <si>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</si>
  <si>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</si>
  <si>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</si>
  <si>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</si>
  <si>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</si>
  <si>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</si>
  <si>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</si>
  <si>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</si>
  <si>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</si>
  <si>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</si>
  <si>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</si>
  <si>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</si>
  <si>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</si>
  <si>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</si>
  <si>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</si>
  <si>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</si>
  <si>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</si>
  <si>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</si>
  <si>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</si>
  <si>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</si>
  <si>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</si>
  <si>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</si>
  <si>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</si>
  <si>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</si>
  <si>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</si>
  <si>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</si>
  <si>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</si>
  <si>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</si>
  <si>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</si>
  <si>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</si>
  <si>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</si>
  <si>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</si>
  <si>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</si>
  <si>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</si>
  <si>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</si>
  <si>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</si>
  <si>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</si>
  <si>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</si>
  <si>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</si>
  <si>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</si>
  <si>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</si>
  <si>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</si>
  <si>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</si>
  <si>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</si>
  <si>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</si>
  <si>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</si>
  <si>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</si>
  <si>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</si>
  <si>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</si>
  <si>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</si>
  <si>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</si>
  <si>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</si>
  <si>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</si>
  <si>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</si>
  <si>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</si>
  <si>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</si>
  <si>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</si>
  <si>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</si>
  <si>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</si>
  <si>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</si>
  <si>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</si>
  <si>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</si>
  <si>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</si>
  <si>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</si>
  <si>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</si>
  <si>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</si>
  <si>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</si>
  <si>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</si>
  <si>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</si>
  <si>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</si>
  <si>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</si>
  <si>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</si>
  <si>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</si>
  <si>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</si>
  <si>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</si>
  <si>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</si>
  <si>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</si>
  <si>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</si>
  <si>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</si>
  <si>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</si>
  <si>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</si>
  <si>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</si>
  <si>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</si>
  <si>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</si>
  <si>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</si>
  <si>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</si>
  <si>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</si>
  <si>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</si>
  <si>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</si>
  <si>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</si>
  <si>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</si>
  <si>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</si>
  <si>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</si>
  <si>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</si>
  <si>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</si>
  <si>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</si>
  <si>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</si>
  <si>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</si>
  <si>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</si>
  <si>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</si>
  <si>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</si>
  <si>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</si>
  <si>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</si>
  <si>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</si>
  <si>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</si>
  <si>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</si>
  <si>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</si>
  <si>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</si>
  <si>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</si>
  <si>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</si>
  <si>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</si>
  <si>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</si>
  <si>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</si>
  <si>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</si>
  <si>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</si>
  <si>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</si>
  <si>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</si>
  <si>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</si>
  <si>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</si>
  <si>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</si>
  <si>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</si>
  <si>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</si>
  <si>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</si>
  <si>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</si>
  <si>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</si>
  <si>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</si>
  <si>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</si>
  <si>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</si>
  <si>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</si>
  <si>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</si>
  <si>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</si>
  <si>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</si>
  <si>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</si>
  <si>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</si>
  <si>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</si>
  <si>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</si>
  <si>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</si>
  <si>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</si>
  <si>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</si>
  <si>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</si>
  <si>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</si>
  <si>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</si>
  <si>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</si>
  <si>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</si>
  <si>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</si>
  <si>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</si>
  <si>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</si>
  <si>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</si>
  <si>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</si>
  <si>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</si>
  <si>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</si>
  <si>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</si>
  <si>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</si>
  <si>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</si>
  <si>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</si>
  <si>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</si>
  <si>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</si>
  <si>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</si>
  <si>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</si>
  <si>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</si>
  <si>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</si>
  <si>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</si>
  <si>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</si>
  <si>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</si>
  <si>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</si>
  <si>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</si>
  <si>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</si>
  <si>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</si>
  <si>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</si>
  <si>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</si>
  <si>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</si>
  <si>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</si>
  <si>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</si>
  <si>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</si>
  <si>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</si>
  <si>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</si>
  <si>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</si>
  <si>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</si>
  <si>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</si>
  <si>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</si>
  <si>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</si>
  <si>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</si>
  <si>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</si>
  <si>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</si>
  <si>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</si>
  <si>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</si>
  <si>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</si>
  <si>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</si>
  <si>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</si>
  <si>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</si>
  <si>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</si>
  <si>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</si>
  <si>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</si>
  <si>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</si>
  <si>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</si>
  <si>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</si>
  <si>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</si>
  <si>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</si>
  <si>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</si>
  <si>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</si>
  <si>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</si>
  <si>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</si>
  <si>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</si>
  <si>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</si>
  <si>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</si>
  <si>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</si>
  <si>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</si>
  <si>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</si>
  <si>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</si>
  <si>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</si>
  <si>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</si>
  <si>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</si>
  <si>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</si>
  <si>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</si>
  <si>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</si>
  <si>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</si>
  <si>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</si>
  <si>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</si>
  <si>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</si>
  <si>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</si>
  <si>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</si>
  <si>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</si>
  <si>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</si>
  <si>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</si>
  <si>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</si>
  <si>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</si>
  <si>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</si>
  <si>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</si>
  <si>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</si>
  <si>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</si>
  <si>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</si>
  <si>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</si>
  <si>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</si>
  <si>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</si>
  <si>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</si>
  <si>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</si>
  <si>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</si>
  <si>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</si>
  <si>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</si>
  <si>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</si>
  <si>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</si>
  <si>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</si>
  <si>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</si>
  <si>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</si>
  <si>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</si>
  <si>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</si>
  <si>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</si>
  <si>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</si>
  <si>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</si>
  <si>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</si>
  <si>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</si>
  <si>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</si>
  <si>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</si>
  <si>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</si>
  <si>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</si>
  <si>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</si>
  <si>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</si>
  <si>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</si>
  <si>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</si>
  <si>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</si>
  <si>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</si>
  <si>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</si>
  <si>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</si>
  <si>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</si>
  <si>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</si>
  <si>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</si>
  <si>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</si>
  <si>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</si>
  <si>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</si>
  <si>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</si>
  <si>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</si>
  <si>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</si>
  <si>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</si>
  <si>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</si>
  <si>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</si>
  <si>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</si>
  <si>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</si>
  <si>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</si>
  <si>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</si>
  <si>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</si>
  <si>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</si>
  <si>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</si>
  <si>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</si>
  <si>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</si>
  <si>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</si>
  <si>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</si>
  <si>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</si>
  <si>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</si>
  <si>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</si>
  <si>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</si>
  <si>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</si>
  <si>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</si>
  <si>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</si>
  <si>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</si>
  <si>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</si>
  <si>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</si>
  <si>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</si>
  <si>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</si>
  <si>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</si>
  <si>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</si>
  <si>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</si>
  <si>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</si>
  <si>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</si>
  <si>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</si>
  <si>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</si>
  <si>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</si>
  <si>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</si>
  <si>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</si>
  <si>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</si>
  <si>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</si>
  <si>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</si>
  <si>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</si>
  <si>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</si>
  <si>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</si>
  <si>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</si>
  <si>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</si>
  <si>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</si>
  <si>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</si>
  <si>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</si>
  <si>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</si>
  <si>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</si>
  <si>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</si>
  <si>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</si>
  <si>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</si>
  <si>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</si>
  <si>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</si>
  <si>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</si>
  <si>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</si>
  <si>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</si>
  <si>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</si>
  <si>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</si>
  <si>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</si>
  <si>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</si>
  <si>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</si>
  <si>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</si>
  <si>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</si>
  <si>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</si>
  <si>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</si>
  <si>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</si>
  <si>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</si>
  <si>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</si>
  <si>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</si>
  <si>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</si>
  <si>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</si>
  <si>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</si>
  <si>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</si>
  <si>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</si>
  <si>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</si>
  <si>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</si>
  <si>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</si>
  <si>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</si>
  <si>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</si>
  <si>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</si>
  <si>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</si>
  <si>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</si>
  <si>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</si>
  <si>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</si>
  <si>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</si>
  <si>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</si>
  <si>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</si>
  <si>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</si>
  <si>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</si>
  <si>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</si>
  <si>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</si>
  <si>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</si>
  <si>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</si>
  <si>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</si>
  <si>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</si>
  <si>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</si>
  <si>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</si>
  <si>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</si>
  <si>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</si>
  <si>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</si>
  <si>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</si>
  <si>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</si>
  <si>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</si>
  <si>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</si>
  <si>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</si>
  <si>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</si>
  <si>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</si>
  <si>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</si>
  <si>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</si>
  <si>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</si>
  <si>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</si>
  <si>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</si>
  <si>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</si>
  <si>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</si>
  <si>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</si>
  <si>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</si>
  <si>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</si>
  <si>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</si>
  <si>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</si>
  <si>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</si>
  <si>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</si>
  <si>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</si>
  <si>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</si>
  <si>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</si>
  <si>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</si>
  <si>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</si>
  <si>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</si>
  <si>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</si>
  <si>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</si>
  <si>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</si>
  <si>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</si>
  <si>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</si>
  <si>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</si>
  <si>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</si>
  <si>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</si>
  <si>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</si>
  <si>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</si>
  <si>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</si>
  <si>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</si>
  <si>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</si>
  <si>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</si>
  <si>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</si>
  <si>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</si>
  <si>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</si>
  <si>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</si>
  <si>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</si>
  <si>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</si>
  <si>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</si>
  <si>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</si>
  <si>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</si>
  <si>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</si>
  <si>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</si>
  <si>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</si>
  <si>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</si>
  <si>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</si>
  <si>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</si>
  <si>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</si>
  <si>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</si>
  <si>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</si>
  <si>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</si>
  <si>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</si>
  <si>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</si>
  <si>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</si>
  <si>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</si>
  <si>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</si>
  <si>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</si>
  <si>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</si>
  <si>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</si>
  <si>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</si>
  <si>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</si>
  <si>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</si>
  <si>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</si>
  <si>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</si>
  <si>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</si>
  <si>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</si>
  <si>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</si>
  <si>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</si>
  <si>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</si>
  <si>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</si>
  <si>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</si>
  <si>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</si>
  <si>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</si>
  <si>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</si>
  <si>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</si>
  <si>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</si>
  <si>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</si>
  <si>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</si>
  <si>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</si>
  <si>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</si>
  <si>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</si>
  <si>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</si>
  <si>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</si>
  <si>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</si>
  <si>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</si>
  <si>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</si>
  <si>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</si>
  <si>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</si>
  <si>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</si>
  <si>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</si>
  <si>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</si>
  <si>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</si>
  <si>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</si>
  <si>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</si>
  <si>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</si>
  <si>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</si>
  <si>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</si>
  <si>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</si>
  <si>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</si>
  <si>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</si>
  <si>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</si>
  <si>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</si>
  <si>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</si>
  <si>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</si>
  <si>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</si>
  <si>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</si>
  <si>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</si>
  <si>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</si>
  <si>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</si>
  <si>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</si>
  <si>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</si>
  <si>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</si>
  <si>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</si>
  <si>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</si>
  <si>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</si>
  <si>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</si>
  <si>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</si>
  <si>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</si>
  <si>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</si>
  <si>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</si>
  <si>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</si>
  <si>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</si>
  <si>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</si>
  <si>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</si>
  <si>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</si>
  <si>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</si>
  <si>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</si>
  <si>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</si>
  <si>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</si>
  <si>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</si>
  <si>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</si>
  <si>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</si>
  <si>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</si>
  <si>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</si>
  <si>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</si>
  <si>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</si>
  <si>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</si>
  <si>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</si>
  <si>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</si>
  <si>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</si>
  <si>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</si>
  <si>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</si>
  <si>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</si>
  <si>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</si>
  <si>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</si>
  <si>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</si>
  <si>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</si>
  <si>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</si>
  <si>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</si>
  <si>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</si>
  <si>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</si>
  <si>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</si>
  <si>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</si>
  <si>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</si>
  <si>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</si>
  <si>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</si>
  <si>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</si>
  <si>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</si>
  <si>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</si>
  <si>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</si>
  <si>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</si>
  <si>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</si>
  <si>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</si>
  <si>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</si>
  <si>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</si>
  <si>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</si>
  <si>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</si>
  <si>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</si>
  <si>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</si>
  <si>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</si>
  <si>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</si>
  <si>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</si>
  <si>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</si>
  <si>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</si>
  <si>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</si>
  <si>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</si>
  <si>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</si>
  <si>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</si>
  <si>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</si>
  <si>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</si>
  <si>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</si>
  <si>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</si>
  <si>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</si>
  <si>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</si>
  <si>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</si>
  <si>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</si>
  <si>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</si>
  <si>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</si>
  <si>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</si>
  <si>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</si>
  <si>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</si>
  <si>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</si>
  <si>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</si>
  <si>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</si>
  <si>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</si>
  <si>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</si>
  <si>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</si>
  <si>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</si>
  <si>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</si>
  <si>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</si>
  <si>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</si>
  <si>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</si>
  <si>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</si>
  <si>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</si>
  <si>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</si>
  <si>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</si>
  <si>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</si>
  <si>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</si>
  <si>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</si>
  <si>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</si>
  <si>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</si>
  <si>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</si>
  <si>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</si>
  <si>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</si>
  <si>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</si>
  <si>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</si>
  <si>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</si>
  <si>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</si>
  <si>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</si>
  <si>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</si>
  <si>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</si>
  <si>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</si>
  <si>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</si>
  <si>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</si>
  <si>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</si>
  <si>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</si>
  <si>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</si>
  <si>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</si>
  <si>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</si>
  <si>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</si>
  <si>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</si>
  <si>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</si>
  <si>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</si>
  <si>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</si>
  <si>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</si>
  <si>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</si>
  <si>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</si>
  <si>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</si>
  <si>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</si>
  <si>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</si>
  <si>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</si>
  <si>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</si>
  <si>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</si>
  <si>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</si>
  <si>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</si>
  <si>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</si>
  <si>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</si>
  <si>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</si>
  <si>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</si>
  <si>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</si>
  <si>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</si>
  <si>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</si>
  <si>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</si>
  <si>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</si>
  <si>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</si>
  <si>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</si>
  <si>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</si>
  <si>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</si>
  <si>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</si>
  <si>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</si>
  <si>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</si>
  <si>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</si>
  <si>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</si>
  <si>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</si>
  <si>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</si>
  <si>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</si>
  <si>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</si>
  <si>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</si>
  <si>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</si>
  <si>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</si>
  <si>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</si>
  <si>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</si>
  <si>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</si>
  <si>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</si>
  <si>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</si>
  <si>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</si>
  <si>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</si>
  <si>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</si>
  <si>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</si>
  <si>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</si>
  <si>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</si>
  <si>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</si>
  <si>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</si>
  <si>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</si>
  <si>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</si>
  <si>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</si>
  <si>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</si>
  <si>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</si>
  <si>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</si>
  <si>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</si>
  <si>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</si>
  <si>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</si>
  <si>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</si>
  <si>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</si>
  <si>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</si>
  <si>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</si>
  <si>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</si>
  <si>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</si>
  <si>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</si>
  <si>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</si>
  <si>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</si>
  <si>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</si>
  <si>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</si>
  <si>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</si>
  <si>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</si>
  <si>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</si>
  <si>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</si>
  <si>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</si>
  <si>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</si>
  <si>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</si>
  <si>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</si>
  <si>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</si>
  <si>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</si>
  <si>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</si>
  <si>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</si>
  <si>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</si>
  <si>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</si>
  <si>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</si>
  <si>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</si>
  <si>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</si>
  <si>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</si>
  <si>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</si>
  <si>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</si>
  <si>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</si>
  <si>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</si>
  <si>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</si>
  <si>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</si>
  <si>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</si>
  <si>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</si>
  <si>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</si>
  <si>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</si>
  <si>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</si>
  <si>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</si>
  <si>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</si>
  <si>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</si>
  <si>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</si>
  <si>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</si>
  <si>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</si>
  <si>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</si>
  <si>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</si>
  <si>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</si>
  <si>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</si>
  <si>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</si>
  <si>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</si>
  <si>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</si>
  <si>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</si>
  <si>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</si>
  <si>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</si>
  <si>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</si>
  <si>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</si>
  <si>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</si>
  <si>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</si>
  <si>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</si>
  <si>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</si>
  <si>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</si>
  <si>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</si>
  <si>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</si>
  <si>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</si>
  <si>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</si>
  <si>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</si>
  <si>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</si>
  <si>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</si>
  <si>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</si>
  <si>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</si>
  <si>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</si>
  <si>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</si>
  <si>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</si>
  <si>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</si>
  <si>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</si>
  <si>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</si>
  <si>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</si>
  <si>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</si>
  <si>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</si>
  <si>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</si>
  <si>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</si>
  <si>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</si>
  <si>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</si>
  <si>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</si>
  <si>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</si>
  <si>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</si>
  <si>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</si>
  <si>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</si>
  <si>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</si>
  <si>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</si>
  <si>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</si>
  <si>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</si>
  <si>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</si>
  <si>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</si>
  <si>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</si>
  <si>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</si>
  <si>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</si>
  <si>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</si>
  <si>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</si>
  <si>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</si>
  <si>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</si>
  <si>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</si>
  <si>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</si>
  <si>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</si>
  <si>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</si>
  <si>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</si>
  <si>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</si>
  <si>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</si>
  <si>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</si>
  <si>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</si>
  <si>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</si>
  <si>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</si>
  <si>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</si>
  <si>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</si>
  <si>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</si>
  <si>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</si>
  <si>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</si>
  <si>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</si>
  <si>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</si>
  <si>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</si>
  <si>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</si>
  <si>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</si>
  <si>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</si>
  <si>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</si>
  <si>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</si>
  <si>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</si>
  <si>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</si>
  <si>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</si>
  <si>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</si>
  <si>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</si>
  <si>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</si>
  <si>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</si>
  <si>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</si>
  <si>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</si>
  <si>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</si>
  <si>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</si>
  <si>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</si>
  <si>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</si>
  <si>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</si>
  <si>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</si>
  <si>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</si>
  <si>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</si>
  <si>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</si>
  <si>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</si>
  <si>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</si>
  <si>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</si>
  <si>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</si>
  <si>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</si>
  <si>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</si>
  <si>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</si>
  <si>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</si>
  <si>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</si>
  <si>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</si>
  <si>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</si>
  <si>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</si>
  <si>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</si>
  <si>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</si>
  <si>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</si>
  <si>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</si>
  <si>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</si>
  <si>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</si>
  <si>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</si>
  <si>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</si>
  <si>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</si>
  <si>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</si>
  <si>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</si>
  <si>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</si>
  <si>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</si>
  <si>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</si>
  <si>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</si>
  <si>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</si>
  <si>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</si>
  <si>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</si>
  <si>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</si>
  <si>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</si>
  <si>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</si>
  <si>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</si>
  <si>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</si>
  <si>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</si>
  <si>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</si>
  <si>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</si>
  <si>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</si>
  <si>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</si>
  <si>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</si>
  <si>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</si>
  <si>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</si>
  <si>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</si>
  <si>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</si>
  <si>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</si>
  <si>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</si>
  <si>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</si>
  <si>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</si>
  <si>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</si>
  <si>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</si>
  <si>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</si>
  <si>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</si>
  <si>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</si>
  <si>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</si>
  <si>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</si>
  <si>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</si>
  <si>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</si>
  <si>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</si>
  <si>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</si>
  <si>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</si>
  <si>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</si>
  <si>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</si>
  <si>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</si>
  <si>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</si>
  <si>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</si>
  <si>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</si>
  <si>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</si>
  <si>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</si>
  <si>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</si>
  <si>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</si>
  <si>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</si>
  <si>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</si>
  <si>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</si>
  <si>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</si>
  <si>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</si>
  <si>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</si>
  <si>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</si>
  <si>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</si>
  <si>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</si>
  <si>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</si>
  <si>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</si>
  <si>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</si>
  <si>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</si>
  <si>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</si>
  <si>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</si>
  <si>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</si>
  <si>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</si>
  <si>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</si>
  <si>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</si>
  <si>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</si>
  <si>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</si>
  <si>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</si>
  <si>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</si>
  <si>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</si>
  <si>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</si>
  <si>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</si>
  <si>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</si>
  <si>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</si>
  <si>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</si>
  <si>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</si>
  <si>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</si>
  <si>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</si>
  <si>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</si>
  <si>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</si>
  <si>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</si>
  <si>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</si>
  <si>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</si>
  <si>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</si>
  <si>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</si>
  <si>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</si>
  <si>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</si>
  <si>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</si>
  <si>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</si>
  <si>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</si>
  <si>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</si>
  <si>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</si>
  <si>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</si>
  <si>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</si>
  <si>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</si>
  <si>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</si>
  <si>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</si>
  <si>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</si>
  <si>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</si>
  <si>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</si>
  <si>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</si>
  <si>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</si>
  <si>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</si>
  <si>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</si>
  <si>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</si>
  <si>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</si>
  <si>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</si>
  <si>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</si>
  <si>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</si>
  <si>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</si>
  <si>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</si>
  <si>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</si>
  <si>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</si>
  <si>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</si>
  <si>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</si>
  <si>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</si>
  <si>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</si>
  <si>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</si>
  <si>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</si>
  <si>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</si>
  <si>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</si>
  <si>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</si>
  <si>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</si>
  <si>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</si>
  <si>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</si>
  <si>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</si>
  <si>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</si>
  <si>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</si>
  <si>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</si>
  <si>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</si>
  <si>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</si>
  <si>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</si>
  <si>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</si>
  <si>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</si>
  <si>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</si>
  <si>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</si>
  <si>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</si>
  <si>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</si>
  <si>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</si>
  <si>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</si>
  <si>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</si>
  <si>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</si>
  <si>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</si>
  <si>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</si>
  <si>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</si>
  <si>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</si>
  <si>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</si>
  <si>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</si>
  <si>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</si>
  <si>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</si>
  <si>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</si>
  <si>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</si>
  <si>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</si>
  <si>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</si>
  <si>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</si>
  <si>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</si>
  <si>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</si>
  <si>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</si>
  <si>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</si>
  <si>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</si>
  <si>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</si>
  <si>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</si>
  <si>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</si>
  <si>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</si>
  <si>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</si>
  <si>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</si>
  <si>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</si>
  <si>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</si>
  <si>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</si>
  <si>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</si>
  <si>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</si>
  <si>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</si>
  <si>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</si>
  <si>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</si>
  <si>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</si>
  <si>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</si>
  <si>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</si>
  <si>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</si>
  <si>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</si>
  <si>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</si>
  <si>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</si>
  <si>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</si>
  <si>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</si>
  <si>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</si>
  <si>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</si>
  <si>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</si>
  <si>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</si>
  <si>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</si>
  <si>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</si>
  <si>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</si>
  <si>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</si>
  <si>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</si>
  <si>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</si>
  <si>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</si>
  <si>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</si>
  <si>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</si>
  <si>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</si>
  <si>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</si>
  <si>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</si>
  <si>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</si>
  <si>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</si>
  <si>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</si>
  <si>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</si>
  <si>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</si>
  <si>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</si>
  <si>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</si>
  <si>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</si>
  <si>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</si>
  <si>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</si>
  <si>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</si>
  <si>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</si>
  <si>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</si>
  <si>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</si>
  <si>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</si>
  <si>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</si>
  <si>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</si>
  <si>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</si>
  <si>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</si>
  <si>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</si>
  <si>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</si>
  <si>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</si>
  <si>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</si>
  <si>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</si>
  <si>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</si>
  <si>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</si>
  <si>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</si>
  <si>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</si>
  <si>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</si>
  <si>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</si>
  <si>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</si>
  <si>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</si>
  <si>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</si>
  <si>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</si>
  <si>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</si>
  <si>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</si>
  <si>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</si>
  <si>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</si>
  <si>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</si>
  <si>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</si>
  <si>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</si>
  <si>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</si>
  <si>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</si>
  <si>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</si>
  <si>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</si>
  <si>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</si>
  <si>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</si>
  <si>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</si>
  <si>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</si>
  <si>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</si>
  <si>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</si>
  <si>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</si>
  <si>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</si>
  <si>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</si>
  <si>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</si>
  <si>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</si>
  <si>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</si>
  <si>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</si>
  <si>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</si>
  <si>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</si>
  <si>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</si>
  <si>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</si>
  <si>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</si>
  <si>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</si>
  <si>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</si>
  <si>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</si>
  <si>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</si>
  <si>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</si>
  <si>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</si>
  <si>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</si>
  <si>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</si>
  <si>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</si>
  <si>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</si>
  <si>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</si>
  <si>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</si>
  <si>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</si>
  <si>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</si>
  <si>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</si>
  <si>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</si>
  <si>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</si>
  <si>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</si>
  <si>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</si>
  <si>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</si>
  <si>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</si>
  <si>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</si>
  <si>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</si>
  <si>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</si>
  <si>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</si>
  <si>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</si>
  <si>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</si>
  <si>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</si>
  <si>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</si>
  <si>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</si>
  <si>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</si>
  <si>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</si>
  <si>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</si>
  <si>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</si>
  <si>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</si>
  <si>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</si>
  <si>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</si>
  <si>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</si>
  <si>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</si>
  <si>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</si>
  <si>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</si>
  <si>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</si>
  <si>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</si>
  <si>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</si>
  <si>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</si>
  <si>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</si>
  <si>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</si>
  <si>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</si>
  <si>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</si>
  <si>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</si>
  <si>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</si>
  <si>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</si>
  <si>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</si>
  <si>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</si>
  <si>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</si>
  <si>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</si>
  <si>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</si>
  <si>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</si>
  <si>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</si>
  <si>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</si>
  <si>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</si>
  <si>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</si>
  <si>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</si>
  <si>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</si>
  <si>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</si>
  <si>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</si>
  <si>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</si>
  <si>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</si>
  <si>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</si>
  <si>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</si>
  <si>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</si>
  <si>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</si>
  <si>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</si>
  <si>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</si>
  <si>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</si>
  <si>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</si>
  <si>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</si>
  <si>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</si>
  <si>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</si>
  <si>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</si>
  <si>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</si>
  <si>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</si>
  <si>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</si>
  <si>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</si>
  <si>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</si>
  <si>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</si>
  <si>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</si>
  <si>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</si>
  <si>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</si>
  <si>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</si>
  <si>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</si>
  <si>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</si>
  <si>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</si>
  <si>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</si>
  <si>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</si>
  <si>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</si>
  <si>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</si>
  <si>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</si>
  <si>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</si>
  <si>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</si>
  <si>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</si>
  <si>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</si>
  <si>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</si>
  <si>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</si>
  <si>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</si>
  <si>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</si>
  <si>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</si>
  <si>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</si>
  <si>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</si>
  <si>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</si>
  <si>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</si>
  <si>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</si>
  <si>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</si>
  <si>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</si>
  <si>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</si>
  <si>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</si>
  <si>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</si>
  <si>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</si>
  <si>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</si>
  <si>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</si>
  <si>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</si>
  <si>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</si>
  <si>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</si>
  <si>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</si>
  <si>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</si>
  <si>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</si>
  <si>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</si>
  <si>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</si>
  <si>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</si>
  <si>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</si>
  <si>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</si>
  <si>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</si>
  <si>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</si>
  <si>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</si>
  <si>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</si>
  <si>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</si>
  <si>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</si>
  <si>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</si>
  <si>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</si>
  <si>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</si>
  <si>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</si>
  <si>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</si>
  <si>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</si>
  <si>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</si>
  <si>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</si>
  <si>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</si>
  <si>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</si>
  <si>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</si>
  <si>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</si>
  <si>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</si>
  <si>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</si>
  <si>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</si>
  <si>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</si>
  <si>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</si>
  <si>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</si>
  <si>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</si>
  <si>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</si>
  <si>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</si>
  <si>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</si>
  <si>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</si>
  <si>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</si>
  <si>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</si>
  <si>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</si>
  <si>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</si>
  <si>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</si>
  <si>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</si>
  <si>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</si>
  <si>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</si>
  <si>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</si>
  <si>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</si>
  <si>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</si>
  <si>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</si>
  <si>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</si>
  <si>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</si>
  <si>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</si>
  <si>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</si>
  <si>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</si>
  <si>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</si>
  <si>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</si>
  <si>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</si>
  <si>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</si>
  <si>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</si>
  <si>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</si>
  <si>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</si>
  <si>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</si>
  <si>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</si>
  <si>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</si>
  <si>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</si>
  <si>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</si>
  <si>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</si>
  <si>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</si>
  <si>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</si>
  <si>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</si>
  <si>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</si>
  <si>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</si>
  <si>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</si>
  <si>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</si>
  <si>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</si>
  <si>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</si>
  <si>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</si>
  <si>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</si>
  <si>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</si>
  <si>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</si>
  <si>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</si>
  <si>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</si>
  <si>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</si>
  <si>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</si>
  <si>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</si>
  <si>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</si>
  <si>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</si>
  <si>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</si>
  <si>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</si>
  <si>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</si>
  <si>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</si>
  <si>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</si>
  <si>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</si>
  <si>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</si>
  <si>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</si>
  <si>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</si>
  <si>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</si>
  <si>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</si>
  <si>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</si>
  <si>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</si>
  <si>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</si>
  <si>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</si>
  <si>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</si>
  <si>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</si>
  <si>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</si>
  <si>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</si>
  <si>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</si>
  <si>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</si>
  <si>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</si>
  <si>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</si>
  <si>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</si>
  <si>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</si>
  <si>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</si>
  <si>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</si>
  <si>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</si>
  <si>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</si>
  <si>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</si>
  <si>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</si>
  <si>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</si>
  <si>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</si>
  <si>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</si>
  <si>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</si>
  <si>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</si>
  <si>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</si>
  <si>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</si>
  <si>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</si>
  <si>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</si>
  <si>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</si>
  <si>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</si>
  <si>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</si>
  <si>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</si>
  <si>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</si>
  <si>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</si>
  <si>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</si>
  <si>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</si>
  <si>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</si>
  <si>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</si>
  <si>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</si>
  <si>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</si>
  <si>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</si>
  <si>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</si>
  <si>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</si>
  <si>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</si>
  <si>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</si>
  <si>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</si>
  <si>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</si>
  <si>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</si>
  <si>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</si>
  <si>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</si>
  <si>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</si>
  <si>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</si>
  <si>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</si>
  <si>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</si>
  <si>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</si>
  <si>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</si>
  <si>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</si>
  <si>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</si>
  <si>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</si>
  <si>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</si>
  <si>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</si>
  <si>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</si>
  <si>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</si>
  <si>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</si>
  <si>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</si>
  <si>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</si>
  <si>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</si>
  <si>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</si>
  <si>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</si>
  <si>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</si>
  <si>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</si>
  <si>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</si>
  <si>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</si>
  <si>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</si>
  <si>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</si>
  <si>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</si>
  <si>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</si>
  <si>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</si>
  <si>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</si>
  <si>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</si>
  <si>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</si>
  <si>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</si>
  <si>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</si>
  <si>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</si>
  <si>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</si>
  <si>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</si>
  <si>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</si>
  <si>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</si>
  <si>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</si>
  <si>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</si>
  <si>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</si>
  <si>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</si>
  <si>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</si>
  <si>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</si>
  <si>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</si>
  <si>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</si>
  <si>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</si>
  <si>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</si>
  <si>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</si>
  <si>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</si>
  <si>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</si>
  <si>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</si>
  <si>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</si>
  <si>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</si>
  <si>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</si>
  <si>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</si>
  <si>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</si>
  <si>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</si>
  <si>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</si>
  <si>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</si>
  <si>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</si>
  <si>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</si>
  <si>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</si>
  <si>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</si>
  <si>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</si>
  <si>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</si>
  <si>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</si>
  <si>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</si>
  <si>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</si>
  <si>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</si>
  <si>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</si>
  <si>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</si>
  <si>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</si>
  <si>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</si>
  <si>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</si>
  <si>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</si>
  <si>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</si>
  <si>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</si>
  <si>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</si>
  <si>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</si>
  <si>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</si>
  <si>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</si>
  <si>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</si>
  <si>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</si>
  <si>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</si>
  <si>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</si>
  <si>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</si>
  <si>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</si>
  <si>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</si>
  <si>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</si>
  <si>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</si>
  <si>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</si>
  <si>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</si>
  <si>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</si>
  <si>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</si>
  <si>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</si>
  <si>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</si>
  <si>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</si>
  <si>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</si>
  <si>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</si>
  <si>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</si>
  <si>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</si>
  <si>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</si>
  <si>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</si>
  <si>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</si>
  <si>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</si>
  <si>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</si>
  <si>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</si>
  <si>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</si>
  <si>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</si>
  <si>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</si>
  <si>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</si>
  <si>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</si>
  <si>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</si>
  <si>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</si>
  <si>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</si>
  <si>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</si>
  <si>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</si>
  <si>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</si>
  <si>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</si>
  <si>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</si>
  <si>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</si>
  <si>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</si>
  <si>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</si>
  <si>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</si>
  <si>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</si>
  <si>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</si>
  <si>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</si>
  <si>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</si>
  <si>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</si>
  <si>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</si>
  <si>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</si>
  <si>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</si>
  <si>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</si>
  <si>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</si>
  <si>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</si>
  <si>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</si>
  <si>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</si>
  <si>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</si>
  <si>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</si>
  <si>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</si>
  <si>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</si>
  <si>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</si>
  <si>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</si>
  <si>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</si>
  <si>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</si>
  <si>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</si>
  <si>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</si>
  <si>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</si>
  <si>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</si>
  <si>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</si>
  <si>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</si>
  <si>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</si>
  <si>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</si>
  <si>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</si>
  <si>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</si>
  <si>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</si>
  <si>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</si>
  <si>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</si>
  <si>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</si>
  <si>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</si>
  <si>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</si>
  <si>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</si>
  <si>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</si>
  <si>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</si>
  <si>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</si>
  <si>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</si>
  <si>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</si>
  <si>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</si>
  <si>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</si>
  <si>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</si>
  <si>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</si>
  <si>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</si>
  <si>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</si>
  <si>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</si>
  <si>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</si>
  <si>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</si>
  <si>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</si>
  <si>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</si>
  <si>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</si>
  <si>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</si>
  <si>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</si>
  <si>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</si>
  <si>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</si>
  <si>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</si>
  <si>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</si>
  <si>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</si>
  <si>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</si>
  <si>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</si>
  <si>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</si>
  <si>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</si>
  <si>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</si>
  <si>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</si>
  <si>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</si>
  <si>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</si>
  <si>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</si>
  <si>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</si>
  <si>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</si>
  <si>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</si>
  <si>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</si>
  <si>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</si>
  <si>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</si>
  <si>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</si>
  <si>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</si>
  <si>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</si>
  <si>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</si>
  <si>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</si>
  <si>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</si>
  <si>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</si>
  <si>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</si>
  <si>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</si>
  <si>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</si>
  <si>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</si>
  <si>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</si>
  <si>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</si>
  <si>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</si>
  <si>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</si>
  <si>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</si>
  <si>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</si>
  <si>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</si>
  <si>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</si>
  <si>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</si>
  <si>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</si>
  <si>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</si>
  <si>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</si>
  <si>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</si>
  <si>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</si>
  <si>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</si>
  <si>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</si>
  <si>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</si>
  <si>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</si>
  <si>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</si>
  <si>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</si>
  <si>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</si>
  <si>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</si>
  <si>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</si>
  <si>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</si>
  <si>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</si>
  <si>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</si>
  <si>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</si>
  <si>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</si>
  <si>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</si>
  <si>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</si>
  <si>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</si>
  <si>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</si>
  <si>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</si>
  <si>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</si>
  <si>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</si>
  <si>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</si>
  <si>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</si>
  <si>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</si>
  <si>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</si>
  <si>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</si>
  <si>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</si>
  <si>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</si>
  <si>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</si>
  <si>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</si>
  <si>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</si>
  <si>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</si>
  <si>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</si>
  <si>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</si>
  <si>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</si>
  <si>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</si>
  <si>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</si>
  <si>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</si>
  <si>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</si>
  <si>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</si>
  <si>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</si>
  <si>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</si>
  <si>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</si>
  <si>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</si>
  <si>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</si>
  <si>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</si>
  <si>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</si>
  <si>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</si>
  <si>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</si>
  <si>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</si>
  <si>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</si>
  <si>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</si>
  <si>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</si>
  <si>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</si>
  <si>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</si>
  <si>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</si>
  <si>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</si>
  <si>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</si>
  <si>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</si>
  <si>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</si>
  <si>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</si>
  <si>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</si>
  <si>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</si>
  <si>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</si>
  <si>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</si>
  <si>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</si>
  <si>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</si>
  <si>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</si>
  <si>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</si>
  <si>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</si>
  <si>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</si>
  <si>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</si>
  <si>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</si>
  <si>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</si>
  <si>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</si>
  <si>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</si>
  <si>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</si>
  <si>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</si>
  <si>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</si>
  <si>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</si>
  <si>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</si>
  <si>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</si>
  <si>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</si>
  <si>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</si>
  <si>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</si>
  <si>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</si>
  <si>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</si>
  <si>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</si>
  <si>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</si>
  <si>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</si>
  <si>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</si>
  <si>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</si>
  <si>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</si>
  <si>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</si>
  <si>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</si>
  <si>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</si>
  <si>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</si>
  <si>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</si>
  <si>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</si>
  <si>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</si>
  <si>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</si>
  <si>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</si>
  <si>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</si>
  <si>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</si>
  <si>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</si>
  <si>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</si>
  <si>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</si>
  <si>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</si>
  <si>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</si>
  <si>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</si>
  <si>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</si>
  <si>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</si>
  <si>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</si>
  <si>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</si>
  <si>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</si>
  <si>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</si>
  <si>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</si>
  <si>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</si>
  <si>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</si>
  <si>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</si>
  <si>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</si>
  <si>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</si>
  <si>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</si>
  <si>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</si>
  <si>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</si>
  <si>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</si>
  <si>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</si>
  <si>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</si>
  <si>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</si>
  <si>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</si>
  <si>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</si>
  <si>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</si>
  <si>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</si>
  <si>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</si>
  <si>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</si>
  <si>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</si>
  <si>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</si>
  <si>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</si>
  <si>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</si>
  <si>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</si>
  <si>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</si>
  <si>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</si>
  <si>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</si>
  <si>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</si>
  <si>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</si>
  <si>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</si>
  <si>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</si>
  <si>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</si>
  <si>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</si>
  <si>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</si>
  <si>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</si>
  <si>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</si>
  <si>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</si>
  <si>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</si>
  <si>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</si>
  <si>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</si>
  <si>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</si>
  <si>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</si>
  <si>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</si>
  <si>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</si>
  <si>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</si>
  <si>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</si>
  <si>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</si>
  <si>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</si>
  <si>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</si>
  <si>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</si>
  <si>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</si>
  <si>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</si>
  <si>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</si>
  <si>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</si>
  <si>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</si>
  <si>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</si>
  <si>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</si>
  <si>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</si>
  <si>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</si>
  <si>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</si>
  <si>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</si>
  <si>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</si>
  <si>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</si>
  <si>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</si>
  <si>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</si>
  <si>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</si>
  <si>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</si>
  <si>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</si>
  <si>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</si>
  <si>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</si>
  <si>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</si>
  <si>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</si>
  <si>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</si>
  <si>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</si>
  <si>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</si>
  <si>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</si>
  <si>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</si>
  <si>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</si>
  <si>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</si>
  <si>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</si>
  <si>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</si>
  <si>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</si>
  <si>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</si>
  <si>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</si>
  <si>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</si>
  <si>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</si>
  <si>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</si>
  <si>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</si>
  <si>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</si>
  <si>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</si>
  <si>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</si>
  <si>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</si>
  <si>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</si>
  <si>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</si>
  <si>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</si>
  <si>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</si>
  <si>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</si>
  <si>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</si>
  <si>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</si>
  <si>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</si>
  <si>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</si>
  <si>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</si>
  <si>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</si>
  <si>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</si>
  <si>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</si>
  <si>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</si>
  <si>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</si>
  <si>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</si>
  <si>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</si>
  <si>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</si>
  <si>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</si>
  <si>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</si>
  <si>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</si>
  <si>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</si>
  <si>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</si>
  <si>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</si>
  <si>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</si>
  <si>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</si>
  <si>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</si>
  <si>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</si>
  <si>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</si>
  <si>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</si>
  <si>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</si>
  <si>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</si>
  <si>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</si>
  <si>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</si>
  <si>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</si>
  <si>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</si>
  <si>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</si>
  <si>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</si>
  <si>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</si>
  <si>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</si>
  <si>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</si>
  <si>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</si>
  <si>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</si>
  <si>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</si>
  <si>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</si>
  <si>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</si>
  <si>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</si>
  <si>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</si>
  <si>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</si>
  <si>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</si>
  <si>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</si>
  <si>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</si>
  <si>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</si>
  <si>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</si>
  <si>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</si>
  <si>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</si>
  <si>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</si>
  <si>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</si>
  <si>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</si>
  <si>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</si>
  <si>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</si>
  <si>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</si>
  <si>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</si>
  <si>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</si>
  <si>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</si>
  <si>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</si>
  <si>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</si>
  <si>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</si>
  <si>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</si>
  <si>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</si>
  <si>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</si>
  <si>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</si>
  <si>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</si>
  <si>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</si>
  <si>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</si>
  <si>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</si>
  <si>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</si>
  <si>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</si>
  <si>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</si>
  <si>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</si>
  <si>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</si>
  <si>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</si>
  <si>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</si>
  <si>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</si>
  <si>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</si>
  <si>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</si>
  <si>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</si>
  <si>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</si>
  <si>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</si>
  <si>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</si>
  <si>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</si>
  <si>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</si>
  <si>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</si>
  <si>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</si>
  <si>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</si>
  <si>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</si>
  <si>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</si>
  <si>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</si>
  <si>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</si>
  <si>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</si>
  <si>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</si>
  <si>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</si>
  <si>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</si>
  <si>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</si>
  <si>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</si>
  <si>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</si>
  <si>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</si>
  <si>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</si>
  <si>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</si>
  <si>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</si>
  <si>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</si>
  <si>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</si>
  <si>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</si>
  <si>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</si>
  <si>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</si>
  <si>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</si>
  <si>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</si>
  <si>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</si>
  <si>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</si>
  <si>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</si>
  <si>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</si>
  <si>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</si>
  <si>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</si>
  <si>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</si>
  <si>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</si>
  <si>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</si>
  <si>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</si>
  <si>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</si>
  <si>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</si>
  <si>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</si>
  <si>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</si>
  <si>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</si>
  <si>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</si>
  <si>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</si>
  <si>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</si>
  <si>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</si>
  <si>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</si>
  <si>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</si>
  <si>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</si>
  <si>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</si>
  <si>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</si>
  <si>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</si>
  <si>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</si>
  <si>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</si>
  <si>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</si>
  <si>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</si>
  <si>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</si>
  <si>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</si>
  <si>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</si>
  <si>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</si>
  <si>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</si>
  <si>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</si>
  <si>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</si>
  <si>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</si>
  <si>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</si>
  <si>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</si>
  <si>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</si>
  <si>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</si>
  <si>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</si>
  <si>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</si>
  <si>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</si>
  <si>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</si>
  <si>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</si>
  <si>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</si>
  <si>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</si>
  <si>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</si>
  <si>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</si>
  <si>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</si>
  <si>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</si>
  <si>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</si>
  <si>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</si>
  <si>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</si>
  <si>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</si>
  <si>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</si>
  <si>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</si>
  <si>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</si>
  <si>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</si>
  <si>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</si>
  <si>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</si>
  <si>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</si>
  <si>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</si>
  <si>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</si>
  <si>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</si>
  <si>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</si>
  <si>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</si>
  <si>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</si>
  <si>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</si>
  <si>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</si>
  <si>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</si>
  <si>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</si>
  <si>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</si>
  <si>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</si>
  <si>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</si>
  <si>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</si>
  <si>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</si>
  <si>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</si>
  <si>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</si>
  <si>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</si>
  <si>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</si>
  <si>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</si>
  <si>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</si>
  <si>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</si>
  <si>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</si>
  <si>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</si>
  <si>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</si>
  <si>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</si>
  <si>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</si>
  <si>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</si>
  <si>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</si>
  <si>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</si>
  <si>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</si>
  <si>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</si>
  <si>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</si>
  <si>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</si>
  <si>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</si>
  <si>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</si>
  <si>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</si>
  <si>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</si>
  <si>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</si>
  <si>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</si>
  <si>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</si>
  <si>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</si>
  <si>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</si>
  <si>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</si>
  <si>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</si>
  <si>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</si>
  <si>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</si>
  <si>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</si>
  <si>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</si>
  <si>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</si>
  <si>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</si>
  <si>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</si>
  <si>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</si>
  <si>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</si>
  <si>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</si>
  <si>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</si>
  <si>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</si>
  <si>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</si>
  <si>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</si>
  <si>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</si>
  <si>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</si>
  <si>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</si>
  <si>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</si>
  <si>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</si>
  <si>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</si>
  <si>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</si>
  <si>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</si>
  <si>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</si>
  <si>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</si>
  <si>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</si>
  <si>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</si>
  <si>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</si>
  <si>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</si>
  <si>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</si>
  <si>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</si>
  <si>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</si>
  <si>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</si>
  <si>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</si>
  <si>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</si>
  <si>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</si>
  <si>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</si>
  <si>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</si>
  <si>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</si>
  <si>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</si>
  <si>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</si>
  <si>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</si>
  <si>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</si>
  <si>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</si>
  <si>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</si>
  <si>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</si>
  <si>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</si>
  <si>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</si>
  <si>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</si>
  <si>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</si>
  <si>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</si>
  <si>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</si>
  <si>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</si>
  <si>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</si>
  <si>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</si>
  <si>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</si>
  <si>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</si>
  <si>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</si>
  <si>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</si>
  <si>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</si>
  <si>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</si>
  <si>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</si>
  <si>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</si>
  <si>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</si>
  <si>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</si>
  <si>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</si>
  <si>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</si>
  <si>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</si>
  <si>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</si>
  <si>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</si>
  <si>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</si>
  <si>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</si>
  <si>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</si>
  <si>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</si>
  <si>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</si>
  <si>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</si>
  <si>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</si>
  <si>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</si>
  <si>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</si>
  <si>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</si>
  <si>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</si>
  <si>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</si>
  <si>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</si>
  <si>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</si>
  <si>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</si>
  <si>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</si>
  <si>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</si>
  <si>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</si>
  <si>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</si>
  <si>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</si>
  <si>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</si>
  <si>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</si>
  <si>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</si>
  <si>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</si>
  <si>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</si>
  <si>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</si>
  <si>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</si>
  <si>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</si>
  <si>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</si>
  <si>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</si>
  <si>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</si>
  <si>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</si>
  <si>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</si>
  <si>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</si>
  <si>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</si>
  <si>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</si>
  <si>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</si>
  <si>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</si>
  <si>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</si>
  <si>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</si>
  <si>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</si>
  <si>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</si>
  <si>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</si>
  <si>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</si>
  <si>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</si>
  <si>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</si>
  <si>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</si>
  <si>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</si>
  <si>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</si>
  <si>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</si>
  <si>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</si>
  <si>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</si>
  <si>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</si>
  <si>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</si>
  <si>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</si>
  <si>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</si>
  <si>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</si>
  <si>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</si>
  <si>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</si>
  <si>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</si>
  <si>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</si>
  <si>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</si>
  <si>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</si>
  <si>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</si>
  <si>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</si>
  <si>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</si>
  <si>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</si>
  <si>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</si>
  <si>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</si>
  <si>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</si>
  <si>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</si>
  <si>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</si>
  <si>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</si>
  <si>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</si>
  <si>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</si>
  <si>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</si>
  <si>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</si>
  <si>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</si>
  <si>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</si>
  <si>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</si>
  <si>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</si>
  <si>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</si>
  <si>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</si>
  <si>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</si>
  <si>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</si>
  <si>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</si>
  <si>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</si>
  <si>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</si>
  <si>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</si>
  <si>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</si>
  <si>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</si>
  <si>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</si>
  <si>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</si>
  <si>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</si>
  <si>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</si>
  <si>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</si>
  <si>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</si>
  <si>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</si>
  <si>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</si>
  <si>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</si>
  <si>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</si>
  <si>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</si>
  <si>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</si>
  <si>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</si>
  <si>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</si>
  <si>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</si>
  <si>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</si>
  <si>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</si>
  <si>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</si>
  <si>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</si>
  <si>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</si>
  <si>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</si>
  <si>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</si>
  <si>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</si>
  <si>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</si>
  <si>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</si>
  <si>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</si>
  <si>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</si>
  <si>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</si>
  <si>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</si>
  <si>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</si>
  <si>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</si>
  <si>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</si>
  <si>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</si>
  <si>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</si>
  <si>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</si>
  <si>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</si>
  <si>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</si>
  <si>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</si>
  <si>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</si>
  <si>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</si>
  <si>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</si>
  <si>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</si>
  <si>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</si>
  <si>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</si>
  <si>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</si>
  <si>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</si>
  <si>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</si>
  <si>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</si>
  <si>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</si>
  <si>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</si>
  <si>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</si>
  <si>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</si>
  <si>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</si>
  <si>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</si>
  <si>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</si>
  <si>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</si>
  <si>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</si>
  <si>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</si>
  <si>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</si>
  <si>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</si>
  <si>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</si>
  <si>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</si>
  <si>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</si>
  <si>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</si>
  <si>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</si>
  <si>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</si>
  <si>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</si>
  <si>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</si>
  <si>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</si>
  <si>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</si>
  <si>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</si>
  <si>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</si>
  <si>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</si>
  <si>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</si>
  <si>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</si>
  <si>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</si>
  <si>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</si>
  <si>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</si>
  <si>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</si>
  <si>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</si>
  <si>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</si>
  <si>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</si>
  <si>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</si>
  <si>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</si>
  <si>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</si>
  <si>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</si>
  <si>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</si>
  <si>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</si>
  <si>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</si>
  <si>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</si>
  <si>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</si>
  <si>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</si>
  <si>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</si>
  <si>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</si>
  <si>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</si>
  <si>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</si>
  <si>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</si>
  <si>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</si>
  <si>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</si>
  <si>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</si>
  <si>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</si>
  <si>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</si>
  <si>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</si>
  <si>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</si>
  <si>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</si>
  <si>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</si>
  <si>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</si>
  <si>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</si>
  <si>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</si>
  <si>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</si>
  <si>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</si>
  <si>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</si>
  <si>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</si>
  <si>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</si>
  <si>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</si>
  <si>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</si>
  <si>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</si>
  <si>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</si>
  <si>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</si>
  <si>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</si>
  <si>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</si>
  <si>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</si>
  <si>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</si>
  <si>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</si>
  <si>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</si>
  <si>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</si>
  <si>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</si>
  <si>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</si>
  <si>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</si>
  <si>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</si>
  <si>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</si>
  <si>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</si>
  <si>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</si>
  <si>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</si>
  <si>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</si>
  <si>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</si>
  <si>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</si>
  <si>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</si>
  <si>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</si>
  <si>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</si>
  <si>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</si>
  <si>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</si>
  <si>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</si>
  <si>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</si>
  <si>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</si>
  <si>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</si>
  <si>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</si>
  <si>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</si>
  <si>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</si>
  <si>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</si>
  <si>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</si>
  <si>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</si>
  <si>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</si>
  <si>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</si>
  <si>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</si>
  <si>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</si>
  <si>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</si>
  <si>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</si>
  <si>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</si>
  <si>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</si>
  <si>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</si>
  <si>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</si>
  <si>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</si>
  <si>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</si>
  <si>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</si>
  <si>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</si>
  <si>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</si>
  <si>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</si>
  <si>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</si>
  <si>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</si>
  <si>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</si>
  <si>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</si>
  <si>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</si>
  <si>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</si>
  <si>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</si>
  <si>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</si>
  <si>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</si>
  <si>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</si>
  <si>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</si>
  <si>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</si>
  <si>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</si>
  <si>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</si>
  <si>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</si>
  <si>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</si>
  <si>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</si>
  <si>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</si>
  <si>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</si>
  <si>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</si>
  <si>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</si>
  <si>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</si>
  <si>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</si>
  <si>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</si>
  <si>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</si>
  <si>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</si>
  <si>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</si>
  <si>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</si>
  <si>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</si>
  <si>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</si>
  <si>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</si>
  <si>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</si>
  <si>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</si>
  <si>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</si>
  <si>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</si>
  <si>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</si>
  <si>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</si>
  <si>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</si>
  <si>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</si>
  <si>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</si>
  <si>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</si>
  <si>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</si>
  <si>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</si>
  <si>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</si>
  <si>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</si>
  <si>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</si>
  <si>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</si>
  <si>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</si>
  <si>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</si>
  <si>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</si>
  <si>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</si>
  <si>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</si>
  <si>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</si>
  <si>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</si>
  <si>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</si>
  <si>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</si>
  <si>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</si>
  <si>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</si>
  <si>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</si>
  <si>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</si>
  <si>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</si>
  <si>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</si>
  <si>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</si>
  <si>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</si>
  <si>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</si>
  <si>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</si>
  <si>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</si>
  <si>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</si>
  <si>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</si>
  <si>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</si>
  <si>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</si>
  <si>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</si>
  <si>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</si>
  <si>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</si>
  <si>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</si>
  <si>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</si>
  <si>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</si>
  <si>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</si>
  <si>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</si>
  <si>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</si>
  <si>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</si>
  <si>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</si>
  <si>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</si>
  <si>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</si>
  <si>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</si>
  <si>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</si>
  <si>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</si>
  <si>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</si>
  <si>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</si>
  <si>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</si>
  <si>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</si>
  <si>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</si>
  <si>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</si>
  <si>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</si>
  <si>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</si>
  <si>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</si>
  <si>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</si>
  <si>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</si>
  <si>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</si>
  <si>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</si>
  <si>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</si>
  <si>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</si>
  <si>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</si>
  <si>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</si>
  <si>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</si>
  <si>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</si>
  <si>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</si>
  <si>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</si>
  <si>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</si>
  <si>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</si>
  <si>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</si>
  <si>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</si>
  <si>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</si>
  <si>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</si>
  <si>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</si>
  <si>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</si>
  <si>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</si>
  <si>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</si>
  <si>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</si>
  <si>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</si>
  <si>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</si>
  <si>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</si>
  <si>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</si>
  <si>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</si>
  <si>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</si>
  <si>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</si>
  <si>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</si>
  <si>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</si>
  <si>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</si>
  <si>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</si>
  <si>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</si>
  <si>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</si>
  <si>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</si>
  <si>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</si>
  <si>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</si>
  <si>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</si>
  <si>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</si>
  <si>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</si>
  <si>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</si>
  <si>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</si>
  <si>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</si>
  <si>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</si>
  <si>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</si>
  <si>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</si>
  <si>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</si>
  <si>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</si>
  <si>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</si>
  <si>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</si>
  <si>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</si>
  <si>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</si>
  <si>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</si>
  <si>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</si>
  <si>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</si>
  <si>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</si>
  <si>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</si>
  <si>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</si>
  <si>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</si>
  <si>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</si>
  <si>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</si>
  <si>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</si>
  <si>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</si>
  <si>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</si>
  <si>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</si>
  <si>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</si>
  <si>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</si>
  <si>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</si>
  <si>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</si>
  <si>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</si>
  <si>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</si>
  <si>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</si>
  <si>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</si>
  <si>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</si>
  <si>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</si>
  <si>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</si>
  <si>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</si>
  <si>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</si>
  <si>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</si>
  <si>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</si>
  <si>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</si>
  <si>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</si>
  <si>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</si>
  <si>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</si>
  <si>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</si>
  <si>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</si>
  <si>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</si>
  <si>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</si>
  <si>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</si>
  <si>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</si>
  <si>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</si>
  <si>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</si>
  <si>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</si>
  <si>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</si>
  <si>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</si>
  <si>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</si>
  <si>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</si>
  <si>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</si>
  <si>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</si>
  <si>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</si>
  <si>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</si>
  <si>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</si>
  <si>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</si>
  <si>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</si>
  <si>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</si>
  <si>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</si>
  <si>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</si>
  <si>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</si>
  <si>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</si>
  <si>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</si>
  <si>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</si>
  <si>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</si>
  <si>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</si>
  <si>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</si>
  <si>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</si>
  <si>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</si>
  <si>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</si>
  <si>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</si>
  <si>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</si>
  <si>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</si>
  <si>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</si>
  <si>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</si>
  <si>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</si>
  <si>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</si>
  <si>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</si>
  <si>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</si>
  <si>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</si>
  <si>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</si>
  <si>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</si>
  <si>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</si>
  <si>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</si>
  <si>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</si>
  <si>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</si>
  <si>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</si>
  <si>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</si>
  <si>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</si>
  <si>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</si>
  <si>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</si>
  <si>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</si>
  <si>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</si>
  <si>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</si>
  <si>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</si>
  <si>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</si>
  <si>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</si>
  <si>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</si>
  <si>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</si>
  <si>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</si>
  <si>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</si>
  <si>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</si>
  <si>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</si>
  <si>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</si>
  <si>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</si>
  <si>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</si>
  <si>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</si>
  <si>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</si>
  <si>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</si>
  <si>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</si>
  <si>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</si>
  <si>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</si>
  <si>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</si>
  <si>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</si>
  <si>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</si>
  <si>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</si>
  <si>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</si>
  <si>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</si>
  <si>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</si>
  <si>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</si>
  <si>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</si>
  <si>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</si>
  <si>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</si>
  <si>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</si>
  <si>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</si>
  <si>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</si>
  <si>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</si>
  <si>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</si>
  <si>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</si>
  <si>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</si>
  <si>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</si>
  <si>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</si>
  <si>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</si>
  <si>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</si>
  <si>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</si>
  <si>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</si>
  <si>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</si>
  <si>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</si>
  <si>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</si>
  <si>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</si>
  <si>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</si>
  <si>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</si>
  <si>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</si>
  <si>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</si>
  <si>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</si>
  <si>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</si>
  <si>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</si>
  <si>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</si>
  <si>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</si>
  <si>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</si>
  <si>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</si>
  <si>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</si>
  <si>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</si>
  <si>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</si>
  <si>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</si>
  <si>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</si>
  <si>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</si>
  <si>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</si>
  <si>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</si>
  <si>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</si>
  <si>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</si>
  <si>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</si>
  <si>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</si>
  <si>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</si>
  <si>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</si>
  <si>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</si>
  <si>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</si>
  <si>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</si>
  <si>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</si>
  <si>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</si>
  <si>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</si>
  <si>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</si>
  <si>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</si>
  <si>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</si>
  <si>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</si>
  <si>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</si>
  <si>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</si>
  <si>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</si>
  <si>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</si>
  <si>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</si>
  <si>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</si>
  <si>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</si>
  <si>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</si>
  <si>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</si>
  <si>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</si>
  <si>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</si>
  <si>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</si>
  <si>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</si>
  <si>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</si>
  <si>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</si>
  <si>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</si>
  <si>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</si>
  <si>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</si>
  <si>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</si>
  <si>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</si>
  <si>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</si>
  <si>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</si>
  <si>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</si>
  <si>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</si>
  <si>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</si>
  <si>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</si>
  <si>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</si>
  <si>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</si>
  <si>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</si>
  <si>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</si>
  <si>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</si>
  <si>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</si>
  <si>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</si>
  <si>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</si>
  <si>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</si>
  <si>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</si>
  <si>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</si>
  <si>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</si>
  <si>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</si>
  <si>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</si>
  <si>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</si>
  <si>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</si>
  <si>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</si>
  <si>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</si>
  <si>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</si>
  <si>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</si>
  <si>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</si>
  <si>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</si>
  <si>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</si>
  <si>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</si>
  <si>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</si>
  <si>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</si>
  <si>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</si>
  <si>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</si>
  <si>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</si>
  <si>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</si>
  <si>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</si>
  <si>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</si>
  <si>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</si>
  <si>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</si>
  <si>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</si>
  <si>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</si>
  <si>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</si>
  <si>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</si>
  <si>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</si>
  <si>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</si>
  <si>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</si>
  <si>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</si>
  <si>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</si>
  <si>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</si>
  <si>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</si>
  <si>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</si>
  <si>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</si>
  <si>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</si>
  <si>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</si>
  <si>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</si>
  <si>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</si>
  <si>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</si>
  <si>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</si>
  <si>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</si>
  <si>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</si>
  <si>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</si>
  <si>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</si>
  <si>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</si>
  <si>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</si>
  <si>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</si>
  <si>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</si>
  <si>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</si>
  <si>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</si>
  <si>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</si>
  <si>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</si>
  <si>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</si>
  <si>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</si>
  <si>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</si>
  <si>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</si>
  <si>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</si>
  <si>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</si>
  <si>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</si>
  <si>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</si>
  <si>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</si>
  <si>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</si>
  <si>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</si>
  <si>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</si>
  <si>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</si>
  <si>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</si>
  <si>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</si>
  <si>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</si>
  <si>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</si>
  <si>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</si>
  <si>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</si>
  <si>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</si>
  <si>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</si>
  <si>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</si>
  <si>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</si>
  <si>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</si>
  <si>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</si>
  <si>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</si>
  <si>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</si>
  <si>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</si>
  <si>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</si>
  <si>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</si>
  <si>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</si>
  <si>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</si>
  <si>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</si>
  <si>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</si>
  <si>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</si>
  <si>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</si>
  <si>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</si>
  <si>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</si>
  <si>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</si>
  <si>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</si>
  <si>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</si>
  <si>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</si>
  <si>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</si>
  <si>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</si>
  <si>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</si>
  <si>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</si>
  <si>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</si>
  <si>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</si>
  <si>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</si>
  <si>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</si>
  <si>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</si>
  <si>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</si>
  <si>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</si>
  <si>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</si>
  <si>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</si>
  <si>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</si>
  <si>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</si>
  <si>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</si>
  <si>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</si>
  <si>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</si>
  <si>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</si>
  <si>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</si>
  <si>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</si>
  <si>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</si>
  <si>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</si>
  <si>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</si>
  <si>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</si>
  <si>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</si>
  <si>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</si>
  <si>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</si>
  <si>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</si>
  <si>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</si>
  <si>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</si>
  <si>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</si>
  <si>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</si>
  <si>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</si>
  <si>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</si>
  <si>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</si>
  <si>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</si>
  <si>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</si>
  <si>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</si>
  <si>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</si>
  <si>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</si>
  <si>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</si>
  <si>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</si>
  <si>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</si>
  <si>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</si>
  <si>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</si>
  <si>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</si>
  <si>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</si>
  <si>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</si>
  <si>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</si>
  <si>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</si>
  <si>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</si>
  <si>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</si>
  <si>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</si>
  <si>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</si>
  <si>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</si>
  <si>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</si>
  <si>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</si>
  <si>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</si>
  <si>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</si>
  <si>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</si>
  <si>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</si>
  <si>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</si>
  <si>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</si>
  <si>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</si>
  <si>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</si>
  <si>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</si>
  <si>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</si>
  <si>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</si>
  <si>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</si>
  <si>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</si>
  <si>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</si>
  <si>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</si>
  <si>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</si>
  <si>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</si>
  <si>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</si>
  <si>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</si>
  <si>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</si>
  <si>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</si>
  <si>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</si>
  <si>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</si>
  <si>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</si>
  <si>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</si>
  <si>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</si>
  <si>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</si>
  <si>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</si>
  <si>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</si>
  <si>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</si>
  <si>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</si>
  <si>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</si>
  <si>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</si>
  <si>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</si>
  <si>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</si>
  <si>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</si>
  <si>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</si>
  <si>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</si>
  <si>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</si>
  <si>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</si>
  <si>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</si>
  <si>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</si>
  <si>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</si>
  <si>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</si>
  <si>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</si>
  <si>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</si>
  <si>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</si>
  <si>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</si>
  <si>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</si>
  <si>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</si>
  <si>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</si>
  <si>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</si>
  <si>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</si>
  <si>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</si>
  <si>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</si>
  <si>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</si>
  <si>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</si>
  <si>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</si>
  <si>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</si>
  <si>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</si>
  <si>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</si>
  <si>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</si>
  <si>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</si>
  <si>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</si>
  <si>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</si>
  <si>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</si>
  <si>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</si>
  <si>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</si>
  <si>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</si>
  <si>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</si>
  <si>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</si>
  <si>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</si>
  <si>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</si>
  <si>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</si>
  <si>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</si>
  <si>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</si>
  <si>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</si>
  <si>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</si>
  <si>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</si>
  <si>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</si>
  <si>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</si>
  <si>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</si>
  <si>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</si>
  <si>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</si>
  <si>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</si>
  <si>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</si>
  <si>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</si>
  <si>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</si>
  <si>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</si>
  <si>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</si>
  <si>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</si>
  <si>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</si>
  <si>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</si>
  <si>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</si>
  <si>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</si>
  <si>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</si>
  <si>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</si>
  <si>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</si>
  <si>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</si>
  <si>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</si>
  <si>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</si>
  <si>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</si>
  <si>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</si>
  <si>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</si>
  <si>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</si>
  <si>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</si>
  <si>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</si>
  <si>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</si>
  <si>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</si>
  <si>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</si>
  <si>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</si>
  <si>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</si>
  <si>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</si>
  <si>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</si>
  <si>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</si>
  <si>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</si>
  <si>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</si>
  <si>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</si>
  <si>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</si>
  <si>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</si>
  <si>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</si>
  <si>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</si>
  <si>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</si>
  <si>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</si>
  <si>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</si>
  <si>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</si>
  <si>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</si>
  <si>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</si>
  <si>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</si>
  <si>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</si>
  <si>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</si>
  <si>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</si>
  <si>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</si>
  <si>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</si>
  <si>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</si>
  <si>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</si>
  <si>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</si>
  <si>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</si>
  <si>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</si>
  <si>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</si>
  <si>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</si>
  <si>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</si>
  <si>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</si>
  <si>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</si>
  <si>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</si>
  <si>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</si>
  <si>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</si>
  <si>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</si>
  <si>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</si>
  <si>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</si>
  <si>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</si>
  <si>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</si>
  <si>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</si>
  <si>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</si>
  <si>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</si>
  <si>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</si>
  <si>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</si>
  <si>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</si>
  <si>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</si>
  <si>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</si>
  <si>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</si>
  <si>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</si>
  <si>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</si>
  <si>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</si>
  <si>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</si>
  <si>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</si>
  <si>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</si>
  <si>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</si>
  <si>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</si>
  <si>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</si>
  <si>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</si>
  <si>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</si>
  <si>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</si>
  <si>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</si>
  <si>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</si>
  <si>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</si>
  <si>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</si>
  <si>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</si>
  <si>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</si>
  <si>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</si>
  <si>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</si>
  <si>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</si>
  <si>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</si>
  <si>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</si>
  <si>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</si>
  <si>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</si>
  <si>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</si>
  <si>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</si>
  <si>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</si>
  <si>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</si>
  <si>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</si>
  <si>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</si>
  <si>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</si>
  <si>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</si>
  <si>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</si>
  <si>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</si>
  <si>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</si>
  <si>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</si>
  <si>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</si>
  <si>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</si>
  <si>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</si>
  <si>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</si>
  <si>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</si>
  <si>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</si>
  <si>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</si>
  <si>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</si>
  <si>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</si>
  <si>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</si>
  <si>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</si>
  <si>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</si>
  <si>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</si>
  <si>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</si>
  <si>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</si>
  <si>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</si>
  <si>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</si>
  <si>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</si>
  <si>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</si>
  <si>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</si>
  <si>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</si>
  <si>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</si>
  <si>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</si>
  <si>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</si>
  <si>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</si>
  <si>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</si>
  <si>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</si>
  <si>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</si>
  <si>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</si>
  <si>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</si>
  <si>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</si>
  <si>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</si>
  <si>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</si>
  <si>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</si>
  <si>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</si>
  <si>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</si>
  <si>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</si>
  <si>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</si>
  <si>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</si>
  <si>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</si>
  <si>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</si>
  <si>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</si>
  <si>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</si>
  <si>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</si>
  <si>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</si>
  <si>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</si>
  <si>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</si>
  <si>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</si>
  <si>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</si>
  <si>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</si>
  <si>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</si>
  <si>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</si>
  <si>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</si>
  <si>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</si>
  <si>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</si>
  <si>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</si>
  <si>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</si>
  <si>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</si>
  <si>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</si>
  <si>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</si>
  <si>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</si>
  <si>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</si>
  <si>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</si>
  <si>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</si>
  <si>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</si>
  <si>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</si>
  <si>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</si>
  <si>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</si>
  <si>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</si>
  <si>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</si>
  <si>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</si>
  <si>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</si>
  <si>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</si>
  <si>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</si>
  <si>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</si>
  <si>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</si>
  <si>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</si>
  <si>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</si>
  <si>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</si>
  <si>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</si>
  <si>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</si>
  <si>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</si>
  <si>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</si>
  <si>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</si>
  <si>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</si>
  <si>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</si>
  <si>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</si>
  <si>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</si>
  <si>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</si>
  <si>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</si>
  <si>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</si>
  <si>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</si>
  <si>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</si>
  <si>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</si>
  <si>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</si>
  <si>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</si>
  <si>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</si>
  <si>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</si>
  <si>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</si>
  <si>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</si>
  <si>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</si>
  <si>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</si>
  <si>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</si>
  <si>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</si>
  <si>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</si>
  <si>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</si>
  <si>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</si>
  <si>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</si>
  <si>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</si>
  <si>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</si>
  <si>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</si>
  <si>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</si>
  <si>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</si>
  <si>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</si>
  <si>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</si>
  <si>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</si>
  <si>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</si>
  <si>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</si>
  <si>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</si>
  <si>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</si>
  <si>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</si>
  <si>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</si>
  <si>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</si>
  <si>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</si>
  <si>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</si>
  <si>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</si>
  <si>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</si>
  <si>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</si>
  <si>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</si>
  <si>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</si>
  <si>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</si>
  <si>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</si>
  <si>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</si>
  <si>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</si>
  <si>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</si>
  <si>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</si>
  <si>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</si>
  <si>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</si>
  <si>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</si>
  <si>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</si>
  <si>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</si>
  <si>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</si>
  <si>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</si>
  <si>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</si>
  <si>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</si>
  <si>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</si>
  <si>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</si>
  <si>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</si>
  <si>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</si>
  <si>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</si>
  <si>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</si>
  <si>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</si>
  <si>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</si>
  <si>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</si>
  <si>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</si>
  <si>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</si>
  <si>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</si>
  <si>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</si>
  <si>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</si>
  <si>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</si>
  <si>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</si>
  <si>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</si>
  <si>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</si>
  <si>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</si>
  <si>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</si>
  <si>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</si>
  <si>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</si>
  <si>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</si>
  <si>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</si>
  <si>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</si>
  <si>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</si>
  <si>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</si>
  <si>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</si>
  <si>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</si>
  <si>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</si>
  <si>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</si>
  <si>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</si>
  <si>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</si>
  <si>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</si>
  <si>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</si>
  <si>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</si>
  <si>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</si>
  <si>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</si>
  <si>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</si>
  <si>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</si>
  <si>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</si>
  <si>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</si>
  <si>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</si>
  <si>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</si>
  <si>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</si>
  <si>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</si>
  <si>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</si>
  <si>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</si>
  <si>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</si>
  <si>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</si>
  <si>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</si>
  <si>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</si>
  <si>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</si>
  <si>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</si>
  <si>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</si>
  <si>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</si>
  <si>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</si>
  <si>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</si>
  <si>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</si>
  <si>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</si>
  <si>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</si>
  <si>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</si>
  <si>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</si>
  <si>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</si>
  <si>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</si>
  <si>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</si>
  <si>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</si>
  <si>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</si>
  <si>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</si>
  <si>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</si>
  <si>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</si>
  <si>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</si>
  <si>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</si>
  <si>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</si>
  <si>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</si>
  <si>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</si>
  <si>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</si>
  <si>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</si>
  <si>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</si>
  <si>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</si>
  <si>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</si>
  <si>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</si>
  <si>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</si>
  <si>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</si>
  <si>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</si>
  <si>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</si>
  <si>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</si>
  <si>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</si>
  <si>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</si>
  <si>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</si>
  <si>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</si>
  <si>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</si>
  <si>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</si>
  <si>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</si>
  <si>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</si>
  <si>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</si>
  <si>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</si>
  <si>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</si>
  <si>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</si>
  <si>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</si>
  <si>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</si>
  <si>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</si>
  <si>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</si>
  <si>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</si>
  <si>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</si>
  <si>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</si>
  <si>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</si>
  <si>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</si>
  <si>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</si>
  <si>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</si>
  <si>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</si>
  <si>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</si>
  <si>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</si>
  <si>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</si>
  <si>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</si>
  <si>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</si>
  <si>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</si>
  <si>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</si>
  <si>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</si>
  <si>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</si>
  <si>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</si>
  <si>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</si>
  <si>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</si>
  <si>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</si>
  <si>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</si>
  <si>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</si>
  <si>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</si>
  <si>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</si>
  <si>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</si>
  <si>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</si>
  <si>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</si>
  <si>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</si>
  <si>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</si>
  <si>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</si>
  <si>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</si>
  <si>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</si>
  <si>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</si>
  <si>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</si>
  <si>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</si>
  <si>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</si>
  <si>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</si>
  <si>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</si>
  <si>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</si>
  <si>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</si>
  <si>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</si>
  <si>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</si>
  <si>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</si>
  <si>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</si>
  <si>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</si>
  <si>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</si>
  <si>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</si>
  <si>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</si>
  <si>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</si>
  <si>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</si>
  <si>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</si>
  <si>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</si>
  <si>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</si>
  <si>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</si>
  <si>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</si>
  <si>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</si>
  <si>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</si>
  <si>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</si>
  <si>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</si>
  <si>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</si>
  <si>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</si>
  <si>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</si>
  <si>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</si>
  <si>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</si>
  <si>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</si>
  <si>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</si>
  <si>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</si>
  <si>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</si>
  <si>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</si>
  <si>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</si>
  <si>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</si>
  <si>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</si>
  <si>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</si>
  <si>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</si>
  <si>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</si>
  <si>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</si>
  <si>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</si>
  <si>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</si>
  <si>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</si>
  <si>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</si>
  <si>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</si>
  <si>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</si>
  <si>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</si>
  <si>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</si>
  <si>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</si>
  <si>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</si>
  <si>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</si>
  <si>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</si>
  <si>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</si>
  <si>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</si>
  <si>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</si>
  <si>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</si>
  <si>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</si>
  <si>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</si>
  <si>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</si>
  <si>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</si>
  <si>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</si>
  <si>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</si>
  <si>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</si>
  <si>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</si>
  <si>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</si>
  <si>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</si>
  <si>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</si>
  <si>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</si>
  <si>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</si>
  <si>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</si>
  <si>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</si>
  <si>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</si>
  <si>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</si>
  <si>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</si>
  <si>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</si>
  <si>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</si>
  <si>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</si>
  <si>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</si>
  <si>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</si>
  <si>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</si>
  <si>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</si>
  <si>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</si>
  <si>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</si>
  <si>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</si>
  <si>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</si>
  <si>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</si>
  <si>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</si>
  <si>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</si>
  <si>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</si>
  <si>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</si>
  <si>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</si>
  <si>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</si>
  <si>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</si>
  <si>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</si>
  <si>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</si>
  <si>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</si>
  <si>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</si>
  <si>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</si>
  <si>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</si>
  <si>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</si>
  <si>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</si>
  <si>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</si>
  <si>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</si>
  <si>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</si>
  <si>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</si>
  <si>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</si>
  <si>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</si>
  <si>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</si>
  <si>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</si>
  <si>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</si>
  <si>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</si>
  <si>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</si>
  <si>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</si>
  <si>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</si>
  <si>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</si>
  <si>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</si>
  <si>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</si>
  <si>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</si>
  <si>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</si>
  <si>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</si>
  <si>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</si>
  <si>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</si>
  <si>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</si>
  <si>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</si>
  <si>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</si>
  <si>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</si>
  <si>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</si>
  <si>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</si>
  <si>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</si>
  <si>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</si>
  <si>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</si>
  <si>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</si>
  <si>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</si>
  <si>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</si>
  <si>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</si>
  <si>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</si>
  <si>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</si>
  <si>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</si>
  <si>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</si>
  <si>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</si>
  <si>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</si>
  <si>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</si>
  <si>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</si>
  <si>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</si>
  <si>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</si>
  <si>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</si>
  <si>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</si>
  <si>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</si>
  <si>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</si>
  <si>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</si>
  <si>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</si>
  <si>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</si>
  <si>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</si>
  <si>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</si>
  <si>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</si>
  <si>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</si>
  <si>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</si>
  <si>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</si>
  <si>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</si>
  <si>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</si>
  <si>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</si>
  <si>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</si>
  <si>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</si>
  <si>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</si>
  <si>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</si>
  <si>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</si>
  <si>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</si>
  <si>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</si>
  <si>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</si>
  <si>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</si>
  <si>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</si>
  <si>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</si>
  <si>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</si>
  <si>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</si>
  <si>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</si>
  <si>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</si>
  <si>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</si>
  <si>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</si>
  <si>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</si>
  <si>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</si>
  <si>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</si>
  <si>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</si>
  <si>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</si>
  <si>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</si>
  <si>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</si>
  <si>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</si>
  <si>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</si>
  <si>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</si>
  <si>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</si>
  <si>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</si>
  <si>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</si>
  <si>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</si>
  <si>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</si>
  <si>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</si>
  <si>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</si>
  <si>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</si>
  <si>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</si>
  <si>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</si>
  <si>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</si>
  <si>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</si>
  <si>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</si>
  <si>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</si>
  <si>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</si>
  <si>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</si>
  <si>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</si>
  <si>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</si>
  <si>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</si>
  <si>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</si>
  <si>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</si>
  <si>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</si>
  <si>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</si>
  <si>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</si>
  <si>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</si>
  <si>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</si>
  <si>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</si>
  <si>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</si>
  <si>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</si>
  <si>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</si>
  <si>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</si>
  <si>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</si>
  <si>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</si>
  <si>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</si>
  <si>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</si>
  <si>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</si>
  <si>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</si>
  <si>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</si>
  <si>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</si>
  <si>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</si>
  <si>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</si>
  <si>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</si>
  <si>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</si>
  <si>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</si>
  <si>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</si>
  <si>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</si>
  <si>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</si>
  <si>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</si>
  <si>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</si>
  <si>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</si>
  <si>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</si>
  <si>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</si>
  <si>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</si>
  <si>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</si>
  <si>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</si>
  <si>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</si>
  <si>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</si>
  <si>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</si>
  <si>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</si>
  <si>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</si>
  <si>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</si>
  <si>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</si>
  <si>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</si>
  <si>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</si>
  <si>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</si>
  <si>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</si>
  <si>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</si>
  <si>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</si>
  <si>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</si>
  <si>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</si>
  <si>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</si>
  <si>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</si>
  <si>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</si>
  <si>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</si>
  <si>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</si>
  <si>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</si>
  <si>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</si>
  <si>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</si>
  <si>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</si>
  <si>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</si>
  <si>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</si>
  <si>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</si>
  <si>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</si>
  <si>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</si>
  <si>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</si>
  <si>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</si>
  <si>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</si>
  <si>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</si>
  <si>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</si>
  <si>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</si>
  <si>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</si>
  <si>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</si>
  <si>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</si>
  <si>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</si>
  <si>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</si>
  <si>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</si>
  <si>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</si>
  <si>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</si>
  <si>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</si>
  <si>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</si>
  <si>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</si>
  <si>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</si>
  <si>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</si>
  <si>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</si>
  <si>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</si>
  <si>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</si>
  <si>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</si>
  <si>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</si>
  <si>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</si>
  <si>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</si>
  <si>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</si>
  <si>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</si>
  <si>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</si>
  <si>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</si>
  <si>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</si>
  <si>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</si>
  <si>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</si>
  <si>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</si>
  <si>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</si>
  <si>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</si>
  <si>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</si>
  <si>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</si>
  <si>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</si>
  <si>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</si>
  <si>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</si>
  <si>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</si>
  <si>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</si>
  <si>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</si>
  <si>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</si>
  <si>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</si>
  <si>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</si>
  <si>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</si>
  <si>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</si>
  <si>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</si>
  <si>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</si>
  <si>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</si>
  <si>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</si>
  <si>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</si>
  <si>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</si>
  <si>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</si>
  <si>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</si>
  <si>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</si>
  <si>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</si>
  <si>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</si>
  <si>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</si>
  <si>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</si>
  <si>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</si>
  <si>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</si>
  <si>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</si>
  <si>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</si>
  <si>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</si>
  <si>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</si>
  <si>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</si>
  <si>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</si>
  <si>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</si>
  <si>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</si>
  <si>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</si>
  <si>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</si>
  <si>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</si>
  <si>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</si>
  <si>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</si>
  <si>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</si>
  <si>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</si>
  <si>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</si>
  <si>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</si>
  <si>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</si>
  <si>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</si>
  <si>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</si>
  <si>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</si>
  <si>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</si>
  <si>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</si>
  <si>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</si>
  <si>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</si>
  <si>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</si>
  <si>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</si>
  <si>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</si>
  <si>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</si>
  <si>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</si>
  <si>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</si>
  <si>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</si>
  <si>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</si>
  <si>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</si>
  <si>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</si>
  <si>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</si>
  <si>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</si>
  <si>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</si>
  <si>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</si>
  <si>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</si>
  <si>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</si>
  <si>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</si>
  <si>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</si>
  <si>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</si>
  <si>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</si>
  <si>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</si>
  <si>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</si>
  <si>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</si>
  <si>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</si>
  <si>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</si>
  <si>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</si>
  <si>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</si>
  <si>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</si>
  <si>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</si>
  <si>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</si>
  <si>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</si>
  <si>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</si>
  <si>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</si>
  <si>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</si>
  <si>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</si>
  <si>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</si>
  <si>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</si>
  <si>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</si>
  <si>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</si>
  <si>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</si>
  <si>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</si>
  <si>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</si>
  <si>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</si>
  <si>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</si>
  <si>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</si>
  <si>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</si>
  <si>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</si>
  <si>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</si>
  <si>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</si>
  <si>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</si>
  <si>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</si>
  <si>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</si>
  <si>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</si>
  <si>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</si>
  <si>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</si>
  <si>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</si>
  <si>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</si>
  <si>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</si>
  <si>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</si>
  <si>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</si>
  <si>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</si>
  <si>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</si>
  <si>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</si>
  <si>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</si>
  <si>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</si>
  <si>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</si>
  <si>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</si>
  <si>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</si>
  <si>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</si>
  <si>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</si>
  <si>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</si>
  <si>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</si>
  <si>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</si>
  <si>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</si>
  <si>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</si>
  <si>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</si>
  <si>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</si>
  <si>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</si>
  <si>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</si>
  <si>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</si>
  <si>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</si>
  <si>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</si>
  <si>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</si>
  <si>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</si>
  <si>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</si>
  <si>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</si>
  <si>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</si>
  <si>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</si>
  <si>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</si>
  <si>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</si>
  <si>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</si>
  <si>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</si>
  <si>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</si>
  <si>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</si>
  <si>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</si>
  <si>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</si>
  <si>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</si>
  <si>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</si>
  <si>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</si>
  <si>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</si>
  <si>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</si>
  <si>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</si>
  <si>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</si>
  <si>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</si>
  <si>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</si>
  <si>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</si>
  <si>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</si>
  <si>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</si>
  <si>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</si>
  <si>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</si>
  <si>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</si>
  <si>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</si>
  <si>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</si>
  <si>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</si>
  <si>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</si>
  <si>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</si>
  <si>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</si>
  <si>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</si>
  <si>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</si>
  <si>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</si>
  <si>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</si>
  <si>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</si>
  <si>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</si>
  <si>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</si>
  <si>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</si>
  <si>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</si>
  <si>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</si>
  <si>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</si>
  <si>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</si>
  <si>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</si>
  <si>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</si>
  <si>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</si>
  <si>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</si>
  <si>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</si>
  <si>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</si>
  <si>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</si>
  <si>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</si>
  <si>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</si>
  <si>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</si>
  <si>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</si>
  <si>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</si>
  <si>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</si>
  <si>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</si>
  <si>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</si>
  <si>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</si>
  <si>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</si>
  <si>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</si>
  <si>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</si>
  <si>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</si>
  <si>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</si>
  <si>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</si>
  <si>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</si>
  <si>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</si>
  <si>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</si>
  <si>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</si>
  <si>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</si>
  <si>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</si>
  <si>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</si>
  <si>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</si>
  <si>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</si>
  <si>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</si>
  <si>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</si>
  <si>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</si>
  <si>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</si>
  <si>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</si>
  <si>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</si>
  <si>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</si>
  <si>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</si>
  <si>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</si>
  <si>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</si>
  <si>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</si>
  <si>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</si>
  <si>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</si>
  <si>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</si>
  <si>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</si>
  <si>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</si>
  <si>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</si>
  <si>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</si>
  <si>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</si>
  <si>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</si>
  <si>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</si>
  <si>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</si>
  <si>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</si>
  <si>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</si>
  <si>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</si>
  <si>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</si>
  <si>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</si>
  <si>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</si>
  <si>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</si>
  <si>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</si>
  <si>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</si>
  <si>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</si>
  <si>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</si>
  <si>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</si>
  <si>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</si>
  <si>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</si>
  <si>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</si>
  <si>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</si>
  <si>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</si>
  <si>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</si>
  <si>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</si>
  <si>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</si>
  <si>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</si>
  <si>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</si>
  <si>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</si>
  <si>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</si>
  <si>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</si>
  <si>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</si>
  <si>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</si>
  <si>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</si>
  <si>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</si>
  <si>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</si>
  <si>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</si>
  <si>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</si>
  <si>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</si>
  <si>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</si>
  <si>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</si>
  <si>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</si>
  <si>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</si>
  <si>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</si>
  <si>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</si>
  <si>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</si>
  <si>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</si>
  <si>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</si>
  <si>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</si>
  <si>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</si>
  <si>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</si>
  <si>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</si>
  <si>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</si>
  <si>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</si>
  <si>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</si>
  <si>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</si>
  <si>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</si>
  <si>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</si>
  <si>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</si>
  <si>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</si>
  <si>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</si>
  <si>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</si>
  <si>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</si>
  <si>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</si>
  <si>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</si>
  <si>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</si>
  <si>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</si>
  <si>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</si>
  <si>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</si>
  <si>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</si>
  <si>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</si>
  <si>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</si>
  <si>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</si>
  <si>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</si>
  <si>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</si>
  <si>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</si>
  <si>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</si>
  <si>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</si>
  <si>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</si>
  <si>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</si>
  <si>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</si>
  <si>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</si>
  <si>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</si>
  <si>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</si>
  <si>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</si>
  <si>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</si>
  <si>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</si>
  <si>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</si>
  <si>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</si>
  <si>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</si>
  <si>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</si>
  <si>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</si>
  <si>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</si>
  <si>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</si>
  <si>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</si>
  <si>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</si>
  <si>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</si>
  <si>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</si>
  <si>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</si>
  <si>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</si>
  <si>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</si>
  <si>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</si>
  <si>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</si>
  <si>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</si>
  <si>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</si>
  <si>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</si>
  <si>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</si>
  <si>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</si>
  <si>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</si>
  <si>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</si>
  <si>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</si>
  <si>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</si>
  <si>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</si>
  <si>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</si>
  <si>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</si>
  <si>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</si>
  <si>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</si>
  <si>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</si>
  <si>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</si>
  <si>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</si>
  <si>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</si>
  <si>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</si>
  <si>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</si>
  <si>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</si>
  <si>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</si>
  <si>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</si>
  <si>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</si>
  <si>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</si>
  <si>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</si>
  <si>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</si>
  <si>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</si>
  <si>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</si>
  <si>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</si>
  <si>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</si>
  <si>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</si>
  <si>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</si>
  <si>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</si>
  <si>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</si>
  <si>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</si>
  <si>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</si>
  <si>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</si>
  <si>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</si>
  <si>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</si>
  <si>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</si>
  <si>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</si>
  <si>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</si>
  <si>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</si>
  <si>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</si>
  <si>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</si>
  <si>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</si>
  <si>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</si>
  <si>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</si>
  <si>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</si>
  <si>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</si>
  <si>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</si>
  <si>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</si>
  <si>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</si>
  <si>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</si>
  <si>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</si>
  <si>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</si>
  <si>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</si>
  <si>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</si>
  <si>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</si>
  <si>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</si>
  <si>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</si>
  <si>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</si>
  <si>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</si>
  <si>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</si>
  <si>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</si>
  <si>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</si>
  <si>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</si>
  <si>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</si>
  <si>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</si>
  <si>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</si>
  <si>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</si>
  <si>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</si>
  <si>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</si>
  <si>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</si>
  <si>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</si>
  <si>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</si>
  <si>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</si>
  <si>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</si>
  <si>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</si>
  <si>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</si>
  <si>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</si>
  <si>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</si>
  <si>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</si>
  <si>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</si>
  <si>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</si>
  <si>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</si>
  <si>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</si>
  <si>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</si>
  <si>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</si>
  <si>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</si>
  <si>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</si>
  <si>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</si>
  <si>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</si>
  <si>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</si>
  <si>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</si>
  <si>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</si>
  <si>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</si>
  <si>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</si>
  <si>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</si>
  <si>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</si>
  <si>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</si>
  <si>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</si>
  <si>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</si>
  <si>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</si>
  <si>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</si>
  <si>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</si>
  <si>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</si>
  <si>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</si>
  <si>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</si>
  <si>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</si>
  <si>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</si>
  <si>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</si>
  <si>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</si>
  <si>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</si>
  <si>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</si>
  <si>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</si>
  <si>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</si>
  <si>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</si>
  <si>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</si>
  <si>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</si>
  <si>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</si>
  <si>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</si>
  <si>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</si>
  <si>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</si>
  <si>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</si>
  <si>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</si>
  <si>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</si>
  <si>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</si>
  <si>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</si>
  <si>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</si>
  <si>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</si>
  <si>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</si>
  <si>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</si>
  <si>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</si>
  <si>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</si>
  <si>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</si>
  <si>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</si>
  <si>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</si>
  <si>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</si>
  <si>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</si>
  <si>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</si>
  <si>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</si>
  <si>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</si>
  <si>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</si>
  <si>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</si>
  <si>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</si>
  <si>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</si>
  <si>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</si>
  <si>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</si>
  <si>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</si>
  <si>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</si>
  <si>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</si>
  <si>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</si>
  <si>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</si>
  <si>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</si>
  <si>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</si>
  <si>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</si>
  <si>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</si>
  <si>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</si>
  <si>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</si>
  <si>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</si>
  <si>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</si>
  <si>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</si>
  <si>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</si>
  <si>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</si>
  <si>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</si>
  <si>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</si>
  <si>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</si>
  <si>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</si>
  <si>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</si>
  <si>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</si>
  <si>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</si>
  <si>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</si>
  <si>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</si>
  <si>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</si>
  <si>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</si>
  <si>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</si>
  <si>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</si>
  <si>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</si>
  <si>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</si>
  <si>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</si>
  <si>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</si>
  <si>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</si>
  <si>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</si>
  <si>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</si>
  <si>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</si>
  <si>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</si>
  <si>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</si>
  <si>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</si>
  <si>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</si>
  <si>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</si>
  <si>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</si>
  <si>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</si>
  <si>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</si>
  <si>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</si>
  <si>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</si>
  <si>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</si>
  <si>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</si>
  <si>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</si>
  <si>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</si>
  <si>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</si>
  <si>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</si>
  <si>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</si>
  <si>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</si>
  <si>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</si>
  <si>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</si>
  <si>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</si>
  <si>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</si>
  <si>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</si>
  <si>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</si>
  <si>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</si>
  <si>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</si>
  <si>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</si>
  <si>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</si>
  <si>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</si>
  <si>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</si>
  <si>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</si>
  <si>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</si>
  <si>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</si>
  <si>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</si>
  <si>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</si>
  <si>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</si>
  <si>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</si>
  <si>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</si>
  <si>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</si>
  <si>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</si>
  <si>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</si>
  <si>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</si>
  <si>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</si>
  <si>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</si>
  <si>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</si>
  <si>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</si>
  <si>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</si>
  <si>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</si>
  <si>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</si>
  <si>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</si>
  <si>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</si>
  <si>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</si>
  <si>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</si>
  <si>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</si>
  <si>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</si>
  <si>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</si>
  <si>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</si>
  <si>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</si>
  <si>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</si>
  <si>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</si>
  <si>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</si>
  <si>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</si>
  <si>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</si>
  <si>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</si>
  <si>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</si>
  <si>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</si>
  <si>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</si>
  <si>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</si>
  <si>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</si>
  <si>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</si>
  <si>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</si>
  <si>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</si>
  <si>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</si>
  <si>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</si>
  <si>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</si>
  <si>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</si>
  <si>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</si>
  <si>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</si>
  <si>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</si>
  <si>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</si>
  <si>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</si>
  <si>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</si>
  <si>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</si>
  <si>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</si>
  <si>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</si>
  <si>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</si>
  <si>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</si>
  <si>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</si>
  <si>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</si>
  <si>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</si>
  <si>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</si>
  <si>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</si>
  <si>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</si>
  <si>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</si>
  <si>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</si>
  <si>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</si>
  <si>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</si>
  <si>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</si>
  <si>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</si>
  <si>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</si>
  <si>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</si>
  <si>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</si>
  <si>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</si>
  <si>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</si>
  <si>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</si>
  <si>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</si>
  <si>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</si>
  <si>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</si>
  <si>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</si>
  <si>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</si>
  <si>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</si>
  <si>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</si>
  <si>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</si>
  <si>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</si>
  <si>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</si>
  <si>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</si>
  <si>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</si>
  <si>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</si>
  <si>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</si>
  <si>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</si>
  <si>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</si>
  <si>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</si>
  <si>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</si>
  <si>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</si>
  <si>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</si>
  <si>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</si>
  <si>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</si>
  <si>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</si>
  <si>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</si>
  <si>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</si>
  <si>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</si>
  <si>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</si>
  <si>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</si>
  <si>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</si>
  <si>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</si>
  <si>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</si>
  <si>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</si>
  <si>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</si>
  <si>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</si>
  <si>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</si>
  <si>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</si>
  <si>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</si>
  <si>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</si>
  <si>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</si>
  <si>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</si>
  <si>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</si>
  <si>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</si>
  <si>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</si>
  <si>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</si>
  <si>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</si>
  <si>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</si>
  <si>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</si>
  <si>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</si>
  <si>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</si>
  <si>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</si>
  <si>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</si>
  <si>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</si>
  <si>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</si>
  <si>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</si>
  <si>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</si>
  <si>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</si>
  <si>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</si>
  <si>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</si>
  <si>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</si>
  <si>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</si>
  <si>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</si>
  <si>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</si>
  <si>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</si>
  <si>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</si>
  <si>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</si>
  <si>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</si>
  <si>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</si>
  <si>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</si>
  <si>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</si>
  <si>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</si>
  <si>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</si>
  <si>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</si>
  <si>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</si>
  <si>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</si>
  <si>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</si>
  <si>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</si>
  <si>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</si>
  <si>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</si>
  <si>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</si>
  <si>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</si>
  <si>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</si>
  <si>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</si>
  <si>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</si>
  <si>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</si>
  <si>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</si>
  <si>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</si>
  <si>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</si>
  <si>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</si>
  <si>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</si>
  <si>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</si>
  <si>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</si>
  <si>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</si>
  <si>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</si>
  <si>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</si>
  <si>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</si>
  <si>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</si>
  <si>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</si>
  <si>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</si>
  <si>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</si>
  <si>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</si>
  <si>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</si>
  <si>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</si>
  <si>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</si>
  <si>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</si>
  <si>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</si>
  <si>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</si>
  <si>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</si>
  <si>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</si>
  <si>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</si>
  <si>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</si>
  <si>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</si>
  <si>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</si>
  <si>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</si>
  <si>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</si>
  <si>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</si>
  <si>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</si>
  <si>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</si>
  <si>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</si>
  <si>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</si>
  <si>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</si>
  <si>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</si>
  <si>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</si>
  <si>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</si>
  <si>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</si>
  <si>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</si>
  <si>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</si>
  <si>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</si>
  <si>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</si>
  <si>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</si>
  <si>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</si>
  <si>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</si>
  <si>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</si>
  <si>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</si>
  <si>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</si>
  <si>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</si>
  <si>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</si>
  <si>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</si>
  <si>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</si>
  <si>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</si>
  <si>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</si>
  <si>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</si>
  <si>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</si>
  <si>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</si>
  <si>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</si>
  <si>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</si>
  <si>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</si>
  <si>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</si>
  <si>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</si>
  <si>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</si>
  <si>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</si>
  <si>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</si>
  <si>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</si>
  <si>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</si>
  <si>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</si>
  <si>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</si>
  <si>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</si>
  <si>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</si>
  <si>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</si>
  <si>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</si>
  <si>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</si>
  <si>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</si>
  <si>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</si>
  <si>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</si>
  <si>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</si>
  <si>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</si>
  <si>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</si>
  <si>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</si>
  <si>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</si>
  <si>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</si>
  <si>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</si>
  <si>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</si>
  <si>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</si>
  <si>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</si>
  <si>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</si>
  <si>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</si>
  <si>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</si>
  <si>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</si>
  <si>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</si>
  <si>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</si>
  <si>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</si>
  <si>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</si>
  <si>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</si>
  <si>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</si>
  <si>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</si>
  <si>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</si>
  <si>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</si>
  <si>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</si>
  <si>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</si>
  <si>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</si>
  <si>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</si>
  <si>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</si>
  <si>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</si>
  <si>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</si>
  <si>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</si>
  <si>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</si>
  <si>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</si>
  <si>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</si>
  <si>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</si>
  <si>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</si>
  <si>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</si>
  <si>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</si>
  <si>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</si>
  <si>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</si>
  <si>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</si>
  <si>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</si>
  <si>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</si>
  <si>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</si>
  <si>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</si>
  <si>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</si>
  <si>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</si>
  <si>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</si>
  <si>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</si>
  <si>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</si>
  <si>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</si>
  <si>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</si>
  <si>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</si>
  <si>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</si>
  <si>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</si>
  <si>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</si>
  <si>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</si>
  <si>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</si>
  <si>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</si>
  <si>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</si>
  <si>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</si>
  <si>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</si>
  <si>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</si>
  <si>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</si>
  <si>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</si>
  <si>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</si>
  <si>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</si>
  <si>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</si>
  <si>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</si>
  <si>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</si>
  <si>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</si>
  <si>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</si>
  <si>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</si>
  <si>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</si>
  <si>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</si>
  <si>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</si>
  <si>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</si>
  <si>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</si>
  <si>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</si>
  <si>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</si>
  <si>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</si>
  <si>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</si>
  <si>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</si>
  <si>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</si>
  <si>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</si>
  <si>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</si>
  <si>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</si>
  <si>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</si>
  <si>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</si>
  <si>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</si>
  <si>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</si>
  <si>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</si>
  <si>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</si>
  <si>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</si>
  <si>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</si>
  <si>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</si>
  <si>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</si>
  <si>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</si>
  <si>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</si>
  <si>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</si>
  <si>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</si>
  <si>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</si>
  <si>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</si>
  <si>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</si>
  <si>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</si>
  <si>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</si>
  <si>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</si>
  <si>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</si>
  <si>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</si>
  <si>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</si>
  <si>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</si>
  <si>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</si>
  <si>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</si>
  <si>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</si>
  <si>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</si>
  <si>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</si>
  <si>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</si>
  <si>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</si>
  <si>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</si>
  <si>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</si>
  <si>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</si>
  <si>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</si>
  <si>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</si>
  <si>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</si>
  <si>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</si>
  <si>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</si>
  <si>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</si>
  <si>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</si>
  <si>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</si>
  <si>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</si>
  <si>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</si>
  <si>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</si>
  <si>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</si>
  <si>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</si>
  <si>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</si>
  <si>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</si>
  <si>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</si>
  <si>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</si>
  <si>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</si>
  <si>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</si>
  <si>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</si>
  <si>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</si>
  <si>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</si>
  <si>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</si>
  <si>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</si>
  <si>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</si>
  <si>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</si>
  <si>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</si>
  <si>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</si>
  <si>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</si>
  <si>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</si>
  <si>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</si>
  <si>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</si>
  <si>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</si>
  <si>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</si>
  <si>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</si>
  <si>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</si>
  <si>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</si>
  <si>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</si>
  <si>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</si>
  <si>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</si>
  <si>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</si>
  <si>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</si>
  <si>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</si>
  <si>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</si>
  <si>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</si>
  <si>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</si>
  <si>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</si>
  <si>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</si>
  <si>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</si>
  <si>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</si>
  <si>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</si>
  <si>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</si>
  <si>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</si>
  <si>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</si>
  <si>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</si>
  <si>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</si>
  <si>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</si>
  <si>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</si>
  <si>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</si>
  <si>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</si>
  <si>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</si>
  <si>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</si>
  <si>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</si>
  <si>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</si>
  <si>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</si>
  <si>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</si>
  <si>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</si>
  <si>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</si>
  <si>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</si>
  <si>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</si>
  <si>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</si>
  <si>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</si>
  <si>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</si>
  <si>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</si>
  <si>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</si>
  <si>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</si>
  <si>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</si>
  <si>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</si>
  <si>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</si>
  <si>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</si>
  <si>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</si>
  <si>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</si>
  <si>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</si>
  <si>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</si>
  <si>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</si>
  <si>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</si>
  <si>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</si>
  <si>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</si>
  <si>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</si>
  <si>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</si>
  <si>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</si>
  <si>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</si>
  <si>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</si>
  <si>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</si>
  <si>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</si>
  <si>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</si>
  <si>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</si>
  <si>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</si>
  <si>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</si>
  <si>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</si>
  <si>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</si>
  <si>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</si>
  <si>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</si>
  <si>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</si>
  <si>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</si>
  <si>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</si>
  <si>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</si>
  <si>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</si>
  <si>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</si>
  <si>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</si>
  <si>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</si>
  <si>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</si>
  <si>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</si>
  <si>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</si>
  <si>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</si>
  <si>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</si>
  <si>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</si>
  <si>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</si>
  <si>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</si>
  <si>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</si>
  <si>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</si>
  <si>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</si>
  <si>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</si>
  <si>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</si>
  <si>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</si>
  <si>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</si>
  <si>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</si>
  <si>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</si>
  <si>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</si>
  <si>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</si>
  <si>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</si>
  <si>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</si>
  <si>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</si>
  <si>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</si>
  <si>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</si>
  <si>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</si>
  <si>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</si>
  <si>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</si>
  <si>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</si>
  <si>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</si>
  <si>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</si>
  <si>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</si>
  <si>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</si>
  <si>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</si>
  <si>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</si>
  <si>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</si>
  <si>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</si>
  <si>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</si>
  <si>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</si>
  <si>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</si>
  <si>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</si>
  <si>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</si>
  <si>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</si>
  <si>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</si>
  <si>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</si>
  <si>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</si>
  <si>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</si>
  <si>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</si>
  <si>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</si>
  <si>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</si>
  <si>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</si>
  <si>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</si>
  <si>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</si>
  <si>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</si>
  <si>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</si>
  <si>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</si>
  <si>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</si>
  <si>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</si>
  <si>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</si>
  <si>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</si>
  <si>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</si>
  <si>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</si>
  <si>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</si>
  <si>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</si>
  <si>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</si>
  <si>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</si>
  <si>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</si>
  <si>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</si>
  <si>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</si>
  <si>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</si>
  <si>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</si>
  <si>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</si>
  <si>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</si>
  <si>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</si>
  <si>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</si>
  <si>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</si>
  <si>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</si>
  <si>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</si>
  <si>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</si>
  <si>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</si>
  <si>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</si>
  <si>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</si>
  <si>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</si>
  <si>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</si>
  <si>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</si>
  <si>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</si>
  <si>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</si>
  <si>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</si>
  <si>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</si>
  <si>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</si>
  <si>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</si>
  <si>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</si>
  <si>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</si>
  <si>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</si>
  <si>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</si>
  <si>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</si>
  <si>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</si>
  <si>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</si>
  <si>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</si>
  <si>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</si>
  <si>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</si>
  <si>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</si>
  <si>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</si>
  <si>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</si>
  <si>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</si>
  <si>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</si>
  <si>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</si>
  <si>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</si>
  <si>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</si>
  <si>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</si>
  <si>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</si>
  <si>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</si>
  <si>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</si>
  <si>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</si>
  <si>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</si>
  <si>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</si>
  <si>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</si>
  <si>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</si>
  <si>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</si>
  <si>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</si>
  <si>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</si>
  <si>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</si>
  <si>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</si>
  <si>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</si>
  <si>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</si>
  <si>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</si>
  <si>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</si>
  <si>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</si>
  <si>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</si>
  <si>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</si>
  <si>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</si>
  <si>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</si>
  <si>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</si>
  <si>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</si>
  <si>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</si>
  <si>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</si>
  <si>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</si>
  <si>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</si>
  <si>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</si>
  <si>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</si>
  <si>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</si>
  <si>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</si>
  <si>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</si>
  <si>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</si>
  <si>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</si>
  <si>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</si>
  <si>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</si>
  <si>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</si>
  <si>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</si>
  <si>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</si>
  <si>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</si>
  <si>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</si>
  <si>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</si>
  <si>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</si>
  <si>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</si>
  <si>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</si>
  <si>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</si>
  <si>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</si>
  <si>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</si>
  <si>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</si>
  <si>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</si>
  <si>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</si>
  <si>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</si>
  <si>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</si>
  <si>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</si>
  <si>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</si>
  <si>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</si>
  <si>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</si>
  <si>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</si>
  <si>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</si>
  <si>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</si>
  <si>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</si>
  <si>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</si>
  <si>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</si>
  <si>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</si>
  <si>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</si>
  <si>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</si>
  <si>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</si>
  <si>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</si>
  <si>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</si>
  <si>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</si>
  <si>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</si>
  <si>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</si>
  <si>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</si>
  <si>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</si>
  <si>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</si>
  <si>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</si>
  <si>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</si>
  <si>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</si>
  <si>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</si>
  <si>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</si>
  <si>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</si>
  <si>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</si>
  <si>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</si>
  <si>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</si>
  <si>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</si>
  <si>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</si>
  <si>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</si>
  <si>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</si>
  <si>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</si>
  <si>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</si>
  <si>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</si>
  <si>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</si>
  <si>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</si>
  <si>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</si>
  <si>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</si>
  <si>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</si>
  <si>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</si>
  <si>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</si>
  <si>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</si>
  <si>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</si>
  <si>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</si>
  <si>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</si>
  <si>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</si>
  <si>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</si>
  <si>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</si>
  <si>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</si>
  <si>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</si>
  <si>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</si>
  <si>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</si>
  <si>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</si>
  <si>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</si>
  <si>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</si>
  <si>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</si>
  <si>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</si>
  <si>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</si>
  <si>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</si>
  <si>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</si>
  <si>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</si>
  <si>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</si>
  <si>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</si>
  <si>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</si>
  <si>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</si>
  <si>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</si>
  <si>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</si>
  <si>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</si>
  <si>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</si>
  <si>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</si>
  <si>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</si>
  <si>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</si>
  <si>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</si>
  <si>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</si>
  <si>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</si>
  <si>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</si>
  <si>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</si>
  <si>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</si>
  <si>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</si>
  <si>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</si>
  <si>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</si>
  <si>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</si>
  <si>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</si>
  <si>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</si>
  <si>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</si>
  <si>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</si>
  <si>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</si>
  <si>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</si>
  <si>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</si>
  <si>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</si>
  <si>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</si>
  <si>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</si>
  <si>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</si>
  <si>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</si>
  <si>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</si>
  <si>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</si>
  <si>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</si>
  <si>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</si>
  <si>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</si>
  <si>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</si>
  <si>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</si>
  <si>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</si>
  <si>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</si>
  <si>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</si>
  <si>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</si>
  <si>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</si>
  <si>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</si>
  <si>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</si>
  <si>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</si>
  <si>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</si>
  <si>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</si>
  <si>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</si>
  <si>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</si>
  <si>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</si>
  <si>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</si>
  <si>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</si>
  <si>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</si>
  <si>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</si>
  <si>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</si>
  <si>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</si>
  <si>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</si>
  <si>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</si>
  <si>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</si>
  <si>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</si>
  <si>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</si>
  <si>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</si>
  <si>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</si>
  <si>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</si>
  <si>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</si>
  <si>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</si>
  <si>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</si>
  <si>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</si>
  <si>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</si>
  <si>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</si>
  <si>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</si>
  <si>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</si>
  <si>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</si>
  <si>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</si>
  <si>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</si>
  <si>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</si>
  <si>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</si>
  <si>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</si>
  <si>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</si>
  <si>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</si>
  <si>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</si>
  <si>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</si>
  <si>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</si>
  <si>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</si>
  <si>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</si>
  <si>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</si>
  <si>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</si>
  <si>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</si>
  <si>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</si>
  <si>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</si>
  <si>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</si>
  <si>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</si>
  <si>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</si>
  <si>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</si>
  <si>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</si>
  <si>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</si>
  <si>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</si>
  <si>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</si>
  <si>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</si>
  <si>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</si>
  <si>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</si>
  <si>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</si>
  <si>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</si>
  <si>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</si>
  <si>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</si>
  <si>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</si>
  <si>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</si>
  <si>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</si>
  <si>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</si>
  <si>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</si>
  <si>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</si>
  <si>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</si>
  <si>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</si>
  <si>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</si>
  <si>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</si>
  <si>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</si>
  <si>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</si>
  <si>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</si>
  <si>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</si>
  <si>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</si>
  <si>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</si>
  <si>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</si>
  <si>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</si>
  <si>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</si>
  <si>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</si>
  <si>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</si>
  <si>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</si>
  <si>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</si>
  <si>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</si>
  <si>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</si>
  <si>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</si>
  <si>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</si>
  <si>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</si>
  <si>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</si>
  <si>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</si>
  <si>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</si>
  <si>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</si>
  <si>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</si>
  <si>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</si>
  <si>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</si>
  <si>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</si>
  <si>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</si>
  <si>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</si>
  <si>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</si>
  <si>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</si>
  <si>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</si>
  <si>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</si>
  <si>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</si>
  <si>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</si>
  <si>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</si>
  <si>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</si>
  <si>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</si>
  <si>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</si>
  <si>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</si>
  <si>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</si>
  <si>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</si>
  <si>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</si>
  <si>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</si>
  <si>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</si>
  <si>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</si>
  <si>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</si>
  <si>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</si>
  <si>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</si>
  <si>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</si>
  <si>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</si>
  <si>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</si>
  <si>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</si>
  <si>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</si>
  <si>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</si>
  <si>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</si>
  <si>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</si>
  <si>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</si>
  <si>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</si>
  <si>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</si>
  <si>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</si>
  <si>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</si>
  <si>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</si>
  <si>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</si>
  <si>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</si>
  <si>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</si>
  <si>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</si>
  <si>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</si>
  <si>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</si>
  <si>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</si>
  <si>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</si>
  <si>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</si>
  <si>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</si>
  <si>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</si>
  <si>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</si>
  <si>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</si>
  <si>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</si>
  <si>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</si>
  <si>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</si>
  <si>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</si>
  <si>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</si>
  <si>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</si>
  <si>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</si>
  <si>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</si>
  <si>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</si>
  <si>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</si>
  <si>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</si>
  <si>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</si>
  <si>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</si>
  <si>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</si>
  <si>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</si>
  <si>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</si>
  <si>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</si>
  <si>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</si>
  <si>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</si>
  <si>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</si>
  <si>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</si>
  <si>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</si>
  <si>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</si>
  <si>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</si>
  <si>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</si>
  <si>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</si>
  <si>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</si>
  <si>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</si>
  <si>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</si>
  <si>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</si>
  <si>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</si>
  <si>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</si>
  <si>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</si>
  <si>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</si>
  <si>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</si>
  <si>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</si>
  <si>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</si>
  <si>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</si>
  <si>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</si>
  <si>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</si>
  <si>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</si>
  <si>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</si>
  <si>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</si>
  <si>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</si>
  <si>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</si>
  <si>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</si>
  <si>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</si>
  <si>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</si>
  <si>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</si>
  <si>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</si>
  <si>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</si>
  <si>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</si>
  <si>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</si>
  <si>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</si>
  <si>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</si>
  <si>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</si>
  <si>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</si>
  <si>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</si>
  <si>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</si>
  <si>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</si>
  <si>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</si>
  <si>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</si>
  <si>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</si>
  <si>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</si>
  <si>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</si>
  <si>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</si>
  <si>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</si>
  <si>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</si>
  <si>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</si>
  <si>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</si>
  <si>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</si>
  <si>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</si>
  <si>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</si>
  <si>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</si>
  <si>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</si>
  <si>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</si>
  <si>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</si>
  <si>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</si>
  <si>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</si>
  <si>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</si>
  <si>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</si>
  <si>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</si>
  <si>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</si>
  <si>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</si>
  <si>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</si>
  <si>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</si>
  <si>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</si>
  <si>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</si>
  <si>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</si>
  <si>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</si>
  <si>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</si>
  <si>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</si>
  <si>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</si>
  <si>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</si>
  <si>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</si>
  <si>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</si>
  <si>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</si>
  <si>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</si>
  <si>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</si>
  <si>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</si>
  <si>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</si>
  <si>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</si>
  <si>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</si>
  <si>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</si>
  <si>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</si>
  <si>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</si>
  <si>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</si>
  <si>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</si>
  <si>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</si>
  <si>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</si>
  <si>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</si>
  <si>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</si>
  <si>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</si>
  <si>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</si>
  <si>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</si>
  <si>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</si>
  <si>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</si>
  <si>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</si>
  <si>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</si>
  <si>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</si>
  <si>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</si>
  <si>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</si>
  <si>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</si>
  <si>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</si>
  <si>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</si>
  <si>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</si>
  <si>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</si>
  <si>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</si>
  <si>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</si>
  <si>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</si>
  <si>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</si>
  <si>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</si>
  <si>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</si>
  <si>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</si>
  <si>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</si>
  <si>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</si>
  <si>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</si>
  <si>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</si>
  <si>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</si>
  <si>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</si>
  <si>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</si>
  <si>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</si>
  <si>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</si>
  <si>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</si>
  <si>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</si>
  <si>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</si>
  <si>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</si>
  <si>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</si>
  <si>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</si>
  <si>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</si>
  <si>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</si>
  <si>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</si>
  <si>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</si>
  <si>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</si>
  <si>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</si>
  <si>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</si>
  <si>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</si>
  <si>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</si>
  <si>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</si>
  <si>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</si>
  <si>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</si>
  <si>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</si>
  <si>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</si>
  <si>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</si>
  <si>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</si>
  <si>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</si>
  <si>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</si>
  <si>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</si>
  <si>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</si>
  <si>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</si>
  <si>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</si>
  <si>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</si>
  <si>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</si>
  <si>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</si>
  <si>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</si>
  <si>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</si>
  <si>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</si>
  <si>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</si>
  <si>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</si>
  <si>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</si>
  <si>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</si>
  <si>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</si>
  <si>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</si>
  <si>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</si>
  <si>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</si>
  <si>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</si>
  <si>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</si>
  <si>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</si>
  <si>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</si>
  <si>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</si>
  <si>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</si>
  <si>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</si>
  <si>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</si>
  <si>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</si>
  <si>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</si>
  <si>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</si>
  <si>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</si>
  <si>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</si>
  <si>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</si>
  <si>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</si>
  <si>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</si>
  <si>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</si>
  <si>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</si>
  <si>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</si>
  <si>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</si>
  <si>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</si>
  <si>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</si>
  <si>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</si>
  <si>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</si>
  <si>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</si>
  <si>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</si>
  <si>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</si>
  <si>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</si>
  <si>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</si>
  <si>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</si>
  <si>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</si>
  <si>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</si>
  <si>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</si>
  <si>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</si>
  <si>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</si>
  <si>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</si>
  <si>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</si>
  <si>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</si>
  <si>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</si>
  <si>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</si>
  <si>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</si>
  <si>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</si>
  <si>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</si>
  <si>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</si>
  <si>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</si>
  <si>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</si>
  <si>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</si>
  <si>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</si>
  <si>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</si>
  <si>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</si>
  <si>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</si>
  <si>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</si>
  <si>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</si>
  <si>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</si>
  <si>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</si>
  <si>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</si>
  <si>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</si>
  <si>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</si>
  <si>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</si>
  <si>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</si>
  <si>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</si>
  <si>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</si>
  <si>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</si>
  <si>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</si>
  <si>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</si>
  <si>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</si>
  <si>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</si>
  <si>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</si>
  <si>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</si>
  <si>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</si>
  <si>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</si>
  <si>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</si>
  <si>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</si>
  <si>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</si>
  <si>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</si>
  <si>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</si>
  <si>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</si>
  <si>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</si>
  <si>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</si>
  <si>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</si>
  <si>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</si>
  <si>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</si>
  <si>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</si>
  <si>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</si>
  <si>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</si>
  <si>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</si>
  <si>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</si>
  <si>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</si>
  <si>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</si>
  <si>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</si>
  <si>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</si>
  <si>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</si>
  <si>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</si>
  <si>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</si>
  <si>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</si>
  <si>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</si>
  <si>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</si>
  <si>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</si>
  <si>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</si>
  <si>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</si>
  <si>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</si>
  <si>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</si>
  <si>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</si>
  <si>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</si>
  <si>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</si>
  <si>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</si>
  <si>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</si>
  <si>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</si>
  <si>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</si>
  <si>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</si>
  <si>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</si>
  <si>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</si>
  <si>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</si>
  <si>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</si>
  <si>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</si>
  <si>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</si>
  <si>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</si>
  <si>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</si>
  <si>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</si>
  <si>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</si>
  <si>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</si>
  <si>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</si>
  <si>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</si>
  <si>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</si>
  <si>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</si>
  <si>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</si>
  <si>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</si>
  <si>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</si>
  <si>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</si>
  <si>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</si>
  <si>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</si>
  <si>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</si>
  <si>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</si>
  <si>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</si>
  <si>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</si>
  <si>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</si>
  <si>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</si>
  <si>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</si>
  <si>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</si>
  <si>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</si>
  <si>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</si>
  <si>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</si>
  <si>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</si>
  <si>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</si>
  <si>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</si>
  <si>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</si>
  <si>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</si>
  <si>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</si>
  <si>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</si>
  <si>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</si>
  <si>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</si>
  <si>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</si>
  <si>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</si>
  <si>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</si>
  <si>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</si>
  <si>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</si>
  <si>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</si>
  <si>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</si>
  <si>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</si>
  <si>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</si>
  <si>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</si>
  <si>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</si>
  <si>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</si>
  <si>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</si>
  <si>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</si>
  <si>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</si>
  <si>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</si>
  <si>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</si>
  <si>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</si>
  <si>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</si>
  <si>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</si>
  <si>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</si>
  <si>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</si>
  <si>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</si>
  <si>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</si>
  <si>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</si>
  <si>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</si>
  <si>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</si>
  <si>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</si>
  <si>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</si>
  <si>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</si>
  <si>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</si>
  <si>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</si>
  <si>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</si>
  <si>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</si>
  <si>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</si>
  <si>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</si>
  <si>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</si>
  <si>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</si>
  <si>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</si>
  <si>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</si>
  <si>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</si>
  <si>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</si>
  <si>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</si>
  <si>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</si>
  <si>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</si>
  <si>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</si>
  <si>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</si>
  <si>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</si>
  <si>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</si>
  <si>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</si>
  <si>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</si>
  <si>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</si>
  <si>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</si>
  <si>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</si>
  <si>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</si>
  <si>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</si>
  <si>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</si>
  <si>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</si>
  <si>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</si>
  <si>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</si>
  <si>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</si>
  <si>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</si>
  <si>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</si>
  <si>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</si>
  <si>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</si>
  <si>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</si>
  <si>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</si>
  <si>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</si>
  <si>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</si>
  <si>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</si>
  <si>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</si>
  <si>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</si>
  <si>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</si>
  <si>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</si>
  <si>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</si>
  <si>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</si>
  <si>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</si>
  <si>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</si>
  <si>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</si>
  <si>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</si>
  <si>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</si>
  <si>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</si>
  <si>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</si>
  <si>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</si>
  <si>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</si>
  <si>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</si>
  <si>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</si>
  <si>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</si>
  <si>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</si>
  <si>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</si>
  <si>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</si>
  <si>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</si>
  <si>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</si>
  <si>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</si>
  <si>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</si>
  <si>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</si>
  <si>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</si>
  <si>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</si>
  <si>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</si>
  <si>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</si>
  <si>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</si>
  <si>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</si>
  <si>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</si>
  <si>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</si>
  <si>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</si>
  <si>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</si>
  <si>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</si>
  <si>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</si>
  <si>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</si>
  <si>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</si>
  <si>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</si>
  <si>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</si>
  <si>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</si>
  <si>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</si>
  <si>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</si>
  <si>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</si>
  <si>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</si>
  <si>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</si>
  <si>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</si>
  <si>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</si>
  <si>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</si>
  <si>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</si>
  <si>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</si>
  <si>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</si>
  <si>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</si>
  <si>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</si>
  <si>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</si>
  <si>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</si>
  <si>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</si>
  <si>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</si>
  <si>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</si>
  <si>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</si>
  <si>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</si>
  <si>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</si>
  <si>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</si>
  <si>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</si>
  <si>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</si>
  <si>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</si>
  <si>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</si>
  <si>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</si>
  <si>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</si>
  <si>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</si>
  <si>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</si>
  <si>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</si>
  <si>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</si>
  <si>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</si>
  <si>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</si>
  <si>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</si>
  <si>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</si>
  <si>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</si>
  <si>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</si>
  <si>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</si>
  <si>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</si>
  <si>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</si>
  <si>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</si>
  <si>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</si>
  <si>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</si>
  <si>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</si>
  <si>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</si>
  <si>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</si>
  <si>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</si>
  <si>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</si>
  <si>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</si>
  <si>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</si>
  <si>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</si>
  <si>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</si>
  <si>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</si>
  <si>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</si>
  <si>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</si>
  <si>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</si>
  <si>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</si>
  <si>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</si>
  <si>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</si>
  <si>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</si>
  <si>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</si>
  <si>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</si>
  <si>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</si>
  <si>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</si>
  <si>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</si>
  <si>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</si>
  <si>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</si>
  <si>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</si>
  <si>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</si>
  <si>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</si>
  <si>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</si>
  <si>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</si>
  <si>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</si>
  <si>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</si>
  <si>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</si>
  <si>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</si>
  <si>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</si>
  <si>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</si>
  <si>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</si>
  <si>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</si>
  <si>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</si>
  <si>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</si>
  <si>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</si>
  <si>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</si>
  <si>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</si>
  <si>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</si>
  <si>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</si>
  <si>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</si>
  <si>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</si>
  <si>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</si>
  <si>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</si>
  <si>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</si>
  <si>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</si>
  <si>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</si>
  <si>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</si>
  <si>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</si>
  <si>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</si>
  <si>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</si>
  <si>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</si>
  <si>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</si>
  <si>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</si>
  <si>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</si>
  <si>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</si>
  <si>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</si>
  <si>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</si>
  <si>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</si>
  <si>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</si>
  <si>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</si>
  <si>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</si>
  <si>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</si>
  <si>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</si>
  <si>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</si>
  <si>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</si>
  <si>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</si>
  <si>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</si>
  <si>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</si>
  <si>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</si>
  <si>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</si>
  <si>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</si>
  <si>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</si>
  <si>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</si>
  <si>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</si>
  <si>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</si>
  <si>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</si>
  <si>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</si>
  <si>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</si>
  <si>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</si>
  <si>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</si>
  <si>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</si>
  <si>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</si>
  <si>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</si>
  <si>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</si>
  <si>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</si>
  <si>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</si>
  <si>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</si>
  <si>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</si>
  <si>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</si>
  <si>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</si>
  <si>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</si>
  <si>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</si>
  <si>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</si>
  <si>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</si>
  <si>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</si>
  <si>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</si>
  <si>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</si>
  <si>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</si>
  <si>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</si>
  <si>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</si>
  <si>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</si>
  <si>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</si>
  <si>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</si>
  <si>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</si>
  <si>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</si>
  <si>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</si>
  <si>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</si>
  <si>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</si>
  <si>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</si>
  <si>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</si>
  <si>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</si>
  <si>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</si>
  <si>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</si>
  <si>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</si>
  <si>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</si>
  <si>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</si>
  <si>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</si>
  <si>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</si>
  <si>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</si>
  <si>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</si>
  <si>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</si>
  <si>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</si>
  <si>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</si>
  <si>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</si>
  <si>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</si>
  <si>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</si>
  <si>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</si>
  <si>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</si>
  <si>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</si>
  <si>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</si>
  <si>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</si>
  <si>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</si>
  <si>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</si>
  <si>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</si>
  <si>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</si>
  <si>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</si>
  <si>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</si>
  <si>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</si>
  <si>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</si>
  <si>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</si>
  <si>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</si>
  <si>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</si>
  <si>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</si>
  <si>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</si>
  <si>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</si>
  <si>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</si>
  <si>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</si>
  <si>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</si>
  <si>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</si>
  <si>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</si>
  <si>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</si>
  <si>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</si>
  <si>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</si>
  <si>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</si>
  <si>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</si>
  <si>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</si>
  <si>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</si>
  <si>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</si>
  <si>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</si>
  <si>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</si>
  <si>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</si>
  <si>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</si>
  <si>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</si>
  <si>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</si>
  <si>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</si>
  <si>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</si>
  <si>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</si>
  <si>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</si>
  <si>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</si>
  <si>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</si>
  <si>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</si>
  <si>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</si>
  <si>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</si>
  <si>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</si>
  <si>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</si>
  <si>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</si>
  <si>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</si>
  <si>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</si>
  <si>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</si>
  <si>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</si>
  <si>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</si>
  <si>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</si>
  <si>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</si>
  <si>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</si>
  <si>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</si>
  <si>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</si>
  <si>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</si>
  <si>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</si>
  <si>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</si>
  <si>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</si>
  <si>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</si>
  <si>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</si>
  <si>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</si>
  <si>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</si>
  <si>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</si>
  <si>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</si>
  <si>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</si>
  <si>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</si>
  <si>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</si>
  <si>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</si>
  <si>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</si>
  <si>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</si>
  <si>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</si>
  <si>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</si>
  <si>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</si>
  <si>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</si>
  <si>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</si>
  <si>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</si>
  <si>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</si>
  <si>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</si>
  <si>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</si>
  <si>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</si>
  <si>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</si>
  <si>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</si>
  <si>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</si>
  <si>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</si>
  <si>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</si>
  <si>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</si>
  <si>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</si>
  <si>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</si>
  <si>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</si>
  <si>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</si>
  <si>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</si>
  <si>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</si>
  <si>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</si>
  <si>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</si>
  <si>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</si>
  <si>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</si>
  <si>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</si>
  <si>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</si>
  <si>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</si>
  <si>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</si>
  <si>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</si>
  <si>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</si>
  <si>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</si>
  <si>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</si>
  <si>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</si>
  <si>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</si>
  <si>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</si>
  <si>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</si>
  <si>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</si>
  <si>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</si>
  <si>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</si>
  <si>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</si>
  <si>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</si>
  <si>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</si>
  <si>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</si>
  <si>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</si>
  <si>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</si>
  <si>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</si>
  <si>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</si>
  <si>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</si>
  <si>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</si>
  <si>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</si>
  <si>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</si>
  <si>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</si>
  <si>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</si>
  <si>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</si>
  <si>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</si>
  <si>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</si>
  <si>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</si>
  <si>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</si>
  <si>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</si>
  <si>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</si>
  <si>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</si>
  <si>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</si>
  <si>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</si>
  <si>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</si>
  <si>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</si>
  <si>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</si>
  <si>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</si>
  <si>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</si>
  <si>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</si>
  <si>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</si>
  <si>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</si>
  <si>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</si>
  <si>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</si>
  <si>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</si>
  <si>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</si>
  <si>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</si>
  <si>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</si>
  <si>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</si>
  <si>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</si>
  <si>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</si>
  <si>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</si>
  <si>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</si>
  <si>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</si>
  <si>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</si>
  <si>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</si>
  <si>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</si>
  <si>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</si>
  <si>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</si>
  <si>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</si>
  <si>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</si>
  <si>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</si>
  <si>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</si>
  <si>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</si>
  <si>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</si>
  <si>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</si>
  <si>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</si>
  <si>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</si>
  <si>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</si>
  <si>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</si>
  <si>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</si>
  <si>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</si>
  <si>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</si>
  <si>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</si>
  <si>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</si>
  <si>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</si>
  <si>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</si>
  <si>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</si>
  <si>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</si>
  <si>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</si>
  <si>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</si>
  <si>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</si>
  <si>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</si>
  <si>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</si>
  <si>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</si>
  <si>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</si>
  <si>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</si>
  <si>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</si>
  <si>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</si>
  <si>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</si>
  <si>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</si>
  <si>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</si>
  <si>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</si>
  <si>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</si>
  <si>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</si>
  <si>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</si>
  <si>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</si>
  <si>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</si>
  <si>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</si>
  <si>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</si>
  <si>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</si>
  <si>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</si>
  <si>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</si>
  <si>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</si>
  <si>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</si>
  <si>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</si>
  <si>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</si>
  <si>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</si>
  <si>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</si>
  <si>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</si>
  <si>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</si>
  <si>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</si>
  <si>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</si>
  <si>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</si>
  <si>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</si>
  <si>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</si>
  <si>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</si>
  <si>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</si>
  <si>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</si>
  <si>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</si>
  <si>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</si>
  <si>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</si>
  <si>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</si>
  <si>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</si>
  <si>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</si>
  <si>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</si>
  <si>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</si>
  <si>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</si>
  <si>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</si>
  <si>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</si>
  <si>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</si>
  <si>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</si>
  <si>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</si>
  <si>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</si>
  <si>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</si>
  <si>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</si>
  <si>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</si>
  <si>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</si>
  <si>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</si>
  <si>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</si>
  <si>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</si>
  <si>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</si>
  <si>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</si>
  <si>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</si>
  <si>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</si>
  <si>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</si>
  <si>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</si>
  <si>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</si>
  <si>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</si>
  <si>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</si>
  <si>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</si>
  <si>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</si>
  <si>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</si>
  <si>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</si>
  <si>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</si>
  <si>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</si>
  <si>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</si>
  <si>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</si>
  <si>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</si>
  <si>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</si>
  <si>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</si>
  <si>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</si>
  <si>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</si>
  <si>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</si>
  <si>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</si>
  <si>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</si>
  <si>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</si>
  <si>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</si>
  <si>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</si>
  <si>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</si>
  <si>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</si>
  <si>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</si>
  <si>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</si>
  <si>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</si>
  <si>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</si>
  <si>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</si>
  <si>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</si>
  <si>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</si>
  <si>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</si>
  <si>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</si>
  <si>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</si>
  <si>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</si>
  <si>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</si>
  <si>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</si>
  <si>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</si>
  <si>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</si>
  <si>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</si>
  <si>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</si>
  <si>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</si>
  <si>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</si>
  <si>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</si>
  <si>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</si>
  <si>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</si>
  <si>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</si>
  <si>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</si>
  <si>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</si>
  <si>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</si>
  <si>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</si>
  <si>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</si>
  <si>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</si>
  <si>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</si>
  <si>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</si>
  <si>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</si>
  <si>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</si>
  <si>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</si>
  <si>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</si>
  <si>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</si>
  <si>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</si>
  <si>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</si>
  <si>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</si>
  <si>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</si>
  <si>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</si>
  <si>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</si>
  <si>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</si>
  <si>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</si>
  <si>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</si>
  <si>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</si>
  <si>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</si>
  <si>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</si>
  <si>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</si>
  <si>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</si>
  <si>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</si>
  <si>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</si>
  <si>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</si>
  <si>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</si>
  <si>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</si>
  <si>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</si>
  <si>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</si>
  <si>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</si>
  <si>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</si>
  <si>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</si>
  <si>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</si>
  <si>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</si>
  <si>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</si>
  <si>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</si>
  <si>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</si>
  <si>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</si>
  <si>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</si>
  <si>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</si>
  <si>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</si>
  <si>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</si>
  <si>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</si>
  <si>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</si>
  <si>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</si>
  <si>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</si>
  <si>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</si>
  <si>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</si>
  <si>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</si>
  <si>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</si>
  <si>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</si>
  <si>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</si>
  <si>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</si>
  <si>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</si>
  <si>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</si>
  <si>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</si>
  <si>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</si>
  <si>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</si>
  <si>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</si>
  <si>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</si>
  <si>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</si>
  <si>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</si>
  <si>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</si>
  <si>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</si>
  <si>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</si>
  <si>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</si>
  <si>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</si>
  <si>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</si>
  <si>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</si>
  <si>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</si>
  <si>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</si>
  <si>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</si>
  <si>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</si>
  <si>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</si>
  <si>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</si>
  <si>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</si>
  <si>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</si>
  <si>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</si>
  <si>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</si>
  <si>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</si>
  <si>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</si>
  <si>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</si>
  <si>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</si>
  <si>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</si>
  <si>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</si>
  <si>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</si>
  <si>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</si>
  <si>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</si>
  <si>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</si>
  <si>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</si>
  <si>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</si>
  <si>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</si>
  <si>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</si>
  <si>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</si>
  <si>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</si>
  <si>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</si>
  <si>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</si>
  <si>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</si>
  <si>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</si>
  <si>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</si>
  <si>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</si>
  <si>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</si>
  <si>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</si>
  <si>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</si>
  <si>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</si>
  <si>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</si>
  <si>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</si>
  <si>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</si>
  <si>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</si>
  <si>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</si>
  <si>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</si>
  <si>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</si>
  <si>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</si>
  <si>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</si>
  <si>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</si>
  <si>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</si>
  <si>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</si>
  <si>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</si>
  <si>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</si>
  <si>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</si>
  <si>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</si>
  <si>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</si>
  <si>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</si>
  <si>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</si>
  <si>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</si>
  <si>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</si>
  <si>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</si>
  <si>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</si>
  <si>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</si>
  <si>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</si>
  <si>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</si>
  <si>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</si>
  <si>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</si>
  <si>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</si>
  <si>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</si>
  <si>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</si>
  <si>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</si>
  <si>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</si>
  <si>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</si>
  <si>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</si>
  <si>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</si>
  <si>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</si>
  <si>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</si>
  <si>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</si>
  <si>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</si>
  <si>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</si>
  <si>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</si>
  <si>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</si>
  <si>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</si>
  <si>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</si>
  <si>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</si>
  <si>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</si>
  <si>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</si>
  <si>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</si>
  <si>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</si>
  <si>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</si>
  <si>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</si>
  <si>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</si>
  <si>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</si>
  <si>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</si>
  <si>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</si>
  <si>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</si>
  <si>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</si>
  <si>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</si>
  <si>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</si>
  <si>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</si>
  <si>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</si>
  <si>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</si>
  <si>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</si>
  <si>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</si>
  <si>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</si>
  <si>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</si>
  <si>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</si>
  <si>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</si>
  <si>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</si>
  <si>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</si>
  <si>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</si>
  <si>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</si>
  <si>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</si>
  <si>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</si>
  <si>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</si>
  <si>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</si>
  <si>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</si>
  <si>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</si>
  <si>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</si>
  <si>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</si>
  <si>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</si>
  <si>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</si>
  <si>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</si>
  <si>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</si>
  <si>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</si>
  <si>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</si>
  <si>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</si>
  <si>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</si>
  <si>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</si>
  <si>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</si>
  <si>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</si>
  <si>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</si>
  <si>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</si>
  <si>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</si>
  <si>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</si>
  <si>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</si>
  <si>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</si>
  <si>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</si>
  <si>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</si>
  <si>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</si>
  <si>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</si>
  <si>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</si>
  <si>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</si>
  <si>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</si>
  <si>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</si>
  <si>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</si>
  <si>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</si>
  <si>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</si>
  <si>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</si>
  <si>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</si>
  <si>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</si>
  <si>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</si>
  <si>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</si>
  <si>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</si>
  <si>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</si>
  <si>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</si>
  <si>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</si>
  <si>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</si>
  <si>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</si>
  <si>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</si>
  <si>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</si>
  <si>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</si>
  <si>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</si>
  <si>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</si>
  <si>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</si>
  <si>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</si>
  <si>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</si>
  <si>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</si>
  <si>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</si>
  <si>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</si>
  <si>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</si>
  <si>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</si>
  <si>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</si>
  <si>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</si>
  <si>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</si>
  <si>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</si>
  <si>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</si>
  <si>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</si>
  <si>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</si>
  <si>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</si>
  <si>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</si>
  <si>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</si>
  <si>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</si>
  <si>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</si>
  <si>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</si>
  <si>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</si>
  <si>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</si>
  <si>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</si>
  <si>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</si>
  <si>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</si>
  <si>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</si>
  <si>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</si>
  <si>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</si>
  <si>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</si>
  <si>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</si>
  <si>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</si>
  <si>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</si>
  <si>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</si>
  <si>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</si>
  <si>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</si>
  <si>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</si>
  <si>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</si>
  <si>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</si>
  <si>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</si>
  <si>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</si>
  <si>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</si>
  <si>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</si>
  <si>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</si>
  <si>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</si>
  <si>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</si>
  <si>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</si>
  <si>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</si>
  <si>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</si>
  <si>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</si>
  <si>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</si>
  <si>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</si>
  <si>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</si>
  <si>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</si>
  <si>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</si>
  <si>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</si>
  <si>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</si>
  <si>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</si>
  <si>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</si>
  <si>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</si>
  <si>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</si>
  <si>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</si>
  <si>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</si>
  <si>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</si>
  <si>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</si>
  <si>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</si>
  <si>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</si>
  <si>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</si>
  <si>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</si>
  <si>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</si>
  <si>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</si>
  <si>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</si>
  <si>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</si>
  <si>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</si>
  <si>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</si>
  <si>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</si>
  <si>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</si>
  <si>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</si>
  <si>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</si>
  <si>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</si>
  <si>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</si>
  <si>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</si>
  <si>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</si>
  <si>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</si>
  <si>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</si>
  <si>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</si>
  <si>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</si>
  <si>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</si>
  <si>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</si>
  <si>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</si>
  <si>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</si>
  <si>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</si>
  <si>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</si>
  <si>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</si>
  <si>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</si>
  <si>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</si>
  <si>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</si>
  <si>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</si>
  <si>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</si>
  <si>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</si>
  <si>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</si>
  <si>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</si>
  <si>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</si>
  <si>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</si>
  <si>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</si>
  <si>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</si>
  <si>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</si>
  <si>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</si>
  <si>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</si>
  <si>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</si>
  <si>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</si>
  <si>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</si>
  <si>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</si>
  <si>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</si>
  <si>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</si>
  <si>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</si>
  <si>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</si>
  <si>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</si>
  <si>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</si>
  <si>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</si>
  <si>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</si>
  <si>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</si>
  <si>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</si>
  <si>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</si>
  <si>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</si>
  <si>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</si>
  <si>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</si>
  <si>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</si>
  <si>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</si>
  <si>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</si>
  <si>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</si>
  <si>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</si>
  <si>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</si>
  <si>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</si>
  <si>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</si>
  <si>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</si>
  <si>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</si>
  <si>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</si>
  <si>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</si>
  <si>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</si>
  <si>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</si>
  <si>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</si>
  <si>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</si>
  <si>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</si>
  <si>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</si>
  <si>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</si>
  <si>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</si>
  <si>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</si>
  <si>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</si>
  <si>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</si>
  <si>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</si>
  <si>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</si>
  <si>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</si>
  <si>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</si>
  <si>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</si>
  <si>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</si>
  <si>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</si>
  <si>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</si>
  <si>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</si>
  <si>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</si>
  <si>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</si>
  <si>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</si>
  <si>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</si>
  <si>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</si>
  <si>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</si>
  <si>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</si>
  <si>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</si>
  <si>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</si>
  <si>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</si>
  <si>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</si>
  <si>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</si>
  <si>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</si>
  <si>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</si>
  <si>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</si>
  <si>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</si>
  <si>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</si>
  <si>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</si>
  <si>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</si>
  <si>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</si>
  <si>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</si>
  <si>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</si>
  <si>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</si>
  <si>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</si>
  <si>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</si>
  <si>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</si>
  <si>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</si>
  <si>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</si>
  <si>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</si>
  <si>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</si>
  <si>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</si>
  <si>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</si>
  <si>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</si>
  <si>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</si>
  <si>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</si>
  <si>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</si>
  <si>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</si>
  <si>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</si>
  <si>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</si>
  <si>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</si>
  <si>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</si>
  <si>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</si>
  <si>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</si>
  <si>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</si>
  <si>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</si>
  <si>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</si>
  <si>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</si>
  <si>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</si>
  <si>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</si>
  <si>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</si>
  <si>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</si>
  <si>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</si>
  <si>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</si>
  <si>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</si>
  <si>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</si>
  <si>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</si>
  <si>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</si>
  <si>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</si>
  <si>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</si>
  <si>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</si>
  <si>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</si>
  <si>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</si>
  <si>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</si>
  <si>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</si>
  <si>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</si>
  <si>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</si>
  <si>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</si>
  <si>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</si>
  <si>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</si>
  <si>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</si>
  <si>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</si>
  <si>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</si>
  <si>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</si>
  <si>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</si>
  <si>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</si>
  <si>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</si>
  <si>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</si>
  <si>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</si>
  <si>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</si>
  <si>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</si>
  <si>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</si>
  <si>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</si>
  <si>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</si>
  <si>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</si>
  <si>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</si>
  <si>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</si>
  <si>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</si>
  <si>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</si>
  <si>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</si>
  <si>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</si>
  <si>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</si>
  <si>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</si>
  <si>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</si>
  <si>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</si>
  <si>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</si>
  <si>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</si>
  <si>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</si>
  <si>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</si>
  <si>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</si>
  <si>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</si>
  <si>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</si>
  <si>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</si>
  <si>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</si>
  <si>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</si>
  <si>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</si>
  <si>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</si>
  <si>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</si>
  <si>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</si>
  <si>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</si>
  <si>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</si>
  <si>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</si>
  <si>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</si>
  <si>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</si>
  <si>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</si>
  <si>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</si>
  <si>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</si>
  <si>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</si>
  <si>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</si>
  <si>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</si>
  <si>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</si>
  <si>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</si>
  <si>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</si>
  <si>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</si>
  <si>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</si>
  <si>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</si>
  <si>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</si>
  <si>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</si>
  <si>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</si>
  <si>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</si>
  <si>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</si>
  <si>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</si>
  <si>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</si>
  <si>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</si>
  <si>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</si>
  <si>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</si>
  <si>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</si>
  <si>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</si>
  <si>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</si>
  <si>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</si>
  <si>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</si>
  <si>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</si>
  <si>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</si>
  <si>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</si>
  <si>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</si>
  <si>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</si>
  <si>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</si>
  <si>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</si>
  <si>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</si>
  <si>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</si>
  <si>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</si>
  <si>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</si>
  <si>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</si>
  <si>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</si>
  <si>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</si>
  <si>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</si>
  <si>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</si>
  <si>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</si>
  <si>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</si>
  <si>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</si>
  <si>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</si>
  <si>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</si>
  <si>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</si>
  <si>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</si>
  <si>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</si>
  <si>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</si>
  <si>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</si>
  <si>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</si>
  <si>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</si>
  <si>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</si>
  <si>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</si>
  <si>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</si>
  <si>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</si>
  <si>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</si>
  <si>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</si>
  <si>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</si>
  <si>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</si>
  <si>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</si>
  <si>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</si>
  <si>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</si>
  <si>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</si>
  <si>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</si>
  <si>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</si>
  <si>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</si>
  <si>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</si>
  <si>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</si>
  <si>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</si>
  <si>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</si>
  <si>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</si>
  <si>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</si>
  <si>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</si>
  <si>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</si>
  <si>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</si>
  <si>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</si>
  <si>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</si>
  <si>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</si>
  <si>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</si>
  <si>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</si>
  <si>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</si>
  <si>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</si>
  <si>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</si>
  <si>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</si>
  <si>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</si>
  <si>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</si>
  <si>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</si>
  <si>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</si>
  <si>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</si>
  <si>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</si>
  <si>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</si>
  <si>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</si>
  <si>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</si>
  <si>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</si>
  <si>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</si>
  <si>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</si>
  <si>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</si>
  <si>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</si>
  <si>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</si>
  <si>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</si>
  <si>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</si>
  <si>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</si>
  <si>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</si>
  <si>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</si>
  <si>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</si>
  <si>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</si>
  <si>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</si>
  <si>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</si>
  <si>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</si>
  <si>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</si>
  <si>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</si>
  <si>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</si>
  <si>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</si>
  <si>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</si>
  <si>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</si>
  <si>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</si>
  <si>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</si>
  <si>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</si>
  <si>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</si>
  <si>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</si>
  <si>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</si>
  <si>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</si>
  <si>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</si>
  <si>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</si>
  <si>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</si>
  <si>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</si>
  <si>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</si>
  <si>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</si>
  <si>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</si>
  <si>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</si>
  <si>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</si>
  <si>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</si>
  <si>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</si>
  <si>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</si>
  <si>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</si>
  <si>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</si>
  <si>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</si>
  <si>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</si>
  <si>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</si>
  <si>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</si>
  <si>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</si>
  <si>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</si>
  <si>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</si>
  <si>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</si>
  <si>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</si>
  <si>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</si>
  <si>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</si>
  <si>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</si>
  <si>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</si>
  <si>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</si>
  <si>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</si>
  <si>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</si>
  <si>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</si>
  <si>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</si>
  <si>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</si>
  <si>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</si>
  <si>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</si>
  <si>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</si>
  <si>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</si>
  <si>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</si>
  <si>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</si>
  <si>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</si>
  <si>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</si>
  <si>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</si>
  <si>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</si>
  <si>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</si>
  <si>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</si>
  <si>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</si>
  <si>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</si>
  <si>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</si>
  <si>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</si>
  <si>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</si>
  <si>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</si>
  <si>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</si>
  <si>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</si>
  <si>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</si>
  <si>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</si>
  <si>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</si>
  <si>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</si>
  <si>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</si>
  <si>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</si>
  <si>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</si>
  <si>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</si>
  <si>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</si>
  <si>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</si>
  <si>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</si>
  <si>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</si>
  <si>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</si>
  <si>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</si>
  <si>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</si>
  <si>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</si>
  <si>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</si>
  <si>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</si>
  <si>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</si>
  <si>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</si>
  <si>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</si>
  <si>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</si>
  <si>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</si>
  <si>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</si>
  <si>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</si>
  <si>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</si>
  <si>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</si>
  <si>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</si>
  <si>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</si>
  <si>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</si>
  <si>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</si>
  <si>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</si>
  <si>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</si>
  <si>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</si>
  <si>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</si>
  <si>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</si>
  <si>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</si>
  <si>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</si>
  <si>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</si>
  <si>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</si>
  <si>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</si>
  <si>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</si>
  <si>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</si>
  <si>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</si>
  <si>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</si>
  <si>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</si>
  <si>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</si>
  <si>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</si>
  <si>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</si>
  <si>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</si>
  <si>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</si>
  <si>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</si>
  <si>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</si>
  <si>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</si>
  <si>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</si>
  <si>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</si>
  <si>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</si>
  <si>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</si>
  <si>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</si>
  <si>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</si>
  <si>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</si>
  <si>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</si>
  <si>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</si>
  <si>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</si>
  <si>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</si>
  <si>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</si>
  <si>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</si>
  <si>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</si>
  <si>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</si>
  <si>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</si>
  <si>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</si>
  <si>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</si>
  <si>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</si>
  <si>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</si>
  <si>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</si>
  <si>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</si>
  <si>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</si>
  <si>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</si>
  <si>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</si>
  <si>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</si>
  <si>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</si>
  <si>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</si>
  <si>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</si>
  <si>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</si>
  <si>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</si>
  <si>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</si>
  <si>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</si>
  <si>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</si>
  <si>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</si>
  <si>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</si>
  <si>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</si>
  <si>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</si>
  <si>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</si>
  <si>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</si>
  <si>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</si>
  <si>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</si>
  <si>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</si>
  <si>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</si>
  <si>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</si>
  <si>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</si>
  <si>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</si>
  <si>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</si>
  <si>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</si>
  <si>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</si>
  <si>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</si>
  <si>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</si>
  <si>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</si>
  <si>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</si>
  <si>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</si>
  <si>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</si>
  <si>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</si>
  <si>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</si>
  <si>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</si>
  <si>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</si>
  <si>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</si>
  <si>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</si>
  <si>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</si>
  <si>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</si>
  <si>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</si>
  <si>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</si>
  <si>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</si>
  <si>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</si>
  <si>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</si>
  <si>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</si>
  <si>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</si>
  <si>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</si>
  <si>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</si>
  <si>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</si>
  <si>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</si>
  <si>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</si>
  <si>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</si>
  <si>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</si>
  <si>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</si>
  <si>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</si>
  <si>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</si>
  <si>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</si>
  <si>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</si>
  <si>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</si>
  <si>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</si>
  <si>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</si>
  <si>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</si>
  <si>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</si>
  <si>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</si>
  <si>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</si>
  <si>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</si>
  <si>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</si>
  <si>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</si>
  <si>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</si>
  <si>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</si>
  <si>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</si>
  <si>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</si>
  <si>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</si>
  <si>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</si>
  <si>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</si>
  <si>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</si>
  <si>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</si>
  <si>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</si>
  <si>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</si>
  <si>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</si>
  <si>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</si>
  <si>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</si>
  <si>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</si>
  <si>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</si>
  <si>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</si>
  <si>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</si>
  <si>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</si>
  <si>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</si>
  <si>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</si>
  <si>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</si>
  <si>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</si>
  <si>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</si>
  <si>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</si>
  <si>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</si>
  <si>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</si>
  <si>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</si>
  <si>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</si>
  <si>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</si>
  <si>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</si>
  <si>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</si>
  <si>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</si>
  <si>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</si>
  <si>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</si>
  <si>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</si>
  <si>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</si>
  <si>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</si>
  <si>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</si>
  <si>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</si>
  <si>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</si>
  <si>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</si>
  <si>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</si>
  <si>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</si>
  <si>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</si>
  <si>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</si>
  <si>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</si>
  <si>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</si>
  <si>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</si>
  <si>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</si>
  <si>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</si>
  <si>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</si>
  <si>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</si>
  <si>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</si>
  <si>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</si>
  <si>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</si>
  <si>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</si>
  <si>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</si>
  <si>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</si>
  <si>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</si>
  <si>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</si>
  <si>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</si>
  <si>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</si>
  <si>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</si>
  <si>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</si>
  <si>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</si>
  <si>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</si>
  <si>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</si>
  <si>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</si>
  <si>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</si>
  <si>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</si>
  <si>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</si>
  <si>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</si>
  <si>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</si>
  <si>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</si>
  <si>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</si>
  <si>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</si>
  <si>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</si>
  <si>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</si>
  <si>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</si>
  <si>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</si>
  <si>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</si>
  <si>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</si>
  <si>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</si>
  <si>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</si>
  <si>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</si>
  <si>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</si>
  <si>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</si>
  <si>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</si>
  <si>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</si>
  <si>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</si>
  <si>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</si>
  <si>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</si>
  <si>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</si>
  <si>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</si>
  <si>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</si>
  <si>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</si>
  <si>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</si>
  <si>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</si>
  <si>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</si>
  <si>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</si>
  <si>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</si>
  <si>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</si>
  <si>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</si>
  <si>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</si>
  <si>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</si>
  <si>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</si>
  <si>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</si>
  <si>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</si>
  <si>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</si>
  <si>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</si>
  <si>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</si>
  <si>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</si>
  <si>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</si>
  <si>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</si>
  <si>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</si>
  <si>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</si>
  <si>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</si>
  <si>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</si>
  <si>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</si>
  <si>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</si>
  <si>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</si>
  <si>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</si>
  <si>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</si>
  <si>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</si>
  <si>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</si>
  <si>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</si>
  <si>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</si>
  <si>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</si>
  <si>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</si>
  <si>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</si>
  <si>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</si>
  <si>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</si>
  <si>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</si>
  <si>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</si>
  <si>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</si>
  <si>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</si>
  <si>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</si>
  <si>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</si>
  <si>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</si>
  <si>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</si>
  <si>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</si>
  <si>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</si>
  <si>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</si>
  <si>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</si>
  <si>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</si>
  <si>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</si>
  <si>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</si>
  <si>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</si>
  <si>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</si>
  <si>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</si>
  <si>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</si>
  <si>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</si>
  <si>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</si>
  <si>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</si>
  <si>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</si>
  <si>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</si>
  <si>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</si>
  <si>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</si>
  <si>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</si>
  <si>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</si>
  <si>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</si>
  <si>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</si>
  <si>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</si>
  <si>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</si>
  <si>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</si>
  <si>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</si>
  <si>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</si>
  <si>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</si>
  <si>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</si>
  <si>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</si>
  <si>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</si>
  <si>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</si>
  <si>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</si>
  <si>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</si>
  <si>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</si>
  <si>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</si>
  <si>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</si>
  <si>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</si>
  <si>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</si>
  <si>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</si>
  <si>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</si>
  <si>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</si>
  <si>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</si>
  <si>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</si>
  <si>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</si>
  <si>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</si>
  <si>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</si>
  <si>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</si>
  <si>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</si>
  <si>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</si>
  <si>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</si>
  <si>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</si>
  <si>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</si>
  <si>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</si>
  <si>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</si>
  <si>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</si>
  <si>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</si>
  <si>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</si>
  <si>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</si>
  <si>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</si>
  <si>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</si>
  <si>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</si>
  <si>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</si>
  <si>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</si>
  <si>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</si>
  <si>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</si>
  <si>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</si>
  <si>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</si>
  <si>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</si>
  <si>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</si>
  <si>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</si>
  <si>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</si>
  <si>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</si>
  <si>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</si>
  <si>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</si>
  <si>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</si>
  <si>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</si>
  <si>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</si>
  <si>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</si>
  <si>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</si>
  <si>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</si>
  <si>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</si>
  <si>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</si>
  <si>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</si>
  <si>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</si>
  <si>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</si>
  <si>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</si>
  <si>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</si>
  <si>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</si>
  <si>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</si>
  <si>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</si>
  <si>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</si>
  <si>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</si>
  <si>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</si>
  <si>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</si>
  <si>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</si>
  <si>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</si>
  <si>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</si>
  <si>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</si>
  <si>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</si>
  <si>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</si>
  <si>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</si>
  <si>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</si>
  <si>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</si>
  <si>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</si>
  <si>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</si>
  <si>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</si>
  <si>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</si>
  <si>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</si>
  <si>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</si>
  <si>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</si>
  <si>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</si>
  <si>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</si>
  <si>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</si>
  <si>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</si>
  <si>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</si>
  <si>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</si>
  <si>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</si>
  <si>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</si>
  <si>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</si>
  <si>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</si>
  <si>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</si>
  <si>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</si>
  <si>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</si>
  <si>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</si>
  <si>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</si>
  <si>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</si>
  <si>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</si>
  <si>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</si>
  <si>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</si>
  <si>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</si>
  <si>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</si>
  <si>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</si>
  <si>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</si>
  <si>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</si>
  <si>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</si>
  <si>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</si>
  <si>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</si>
  <si>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</si>
  <si>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</si>
  <si>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</si>
  <si>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</si>
  <si>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</si>
  <si>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</si>
  <si>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</si>
  <si>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</si>
  <si>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</si>
  <si>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</si>
  <si>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</si>
  <si>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</si>
  <si>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</si>
  <si>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</si>
  <si>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</si>
  <si>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</si>
  <si>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</si>
  <si>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</si>
  <si>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</si>
  <si>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</si>
  <si>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</si>
  <si>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</si>
  <si>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</si>
  <si>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</si>
  <si>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</si>
  <si>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</si>
  <si>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</si>
  <si>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</si>
  <si>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</si>
  <si>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</si>
  <si>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</si>
  <si>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</si>
  <si>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</si>
  <si>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</si>
  <si>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</si>
  <si>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</si>
  <si>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</si>
  <si>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</si>
  <si>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</si>
  <si>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</si>
  <si>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</si>
  <si>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</si>
  <si>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</si>
  <si>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</si>
  <si>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</si>
  <si>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</si>
  <si>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</si>
  <si>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</si>
  <si>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</si>
  <si>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</si>
  <si>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</si>
  <si>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</si>
  <si>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</si>
  <si>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</si>
  <si>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</si>
  <si>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</si>
  <si>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</si>
  <si>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</si>
  <si>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</si>
  <si>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</si>
  <si>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</si>
  <si>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</si>
  <si>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</si>
  <si>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</si>
  <si>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</si>
  <si>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</si>
  <si>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</si>
  <si>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</si>
  <si>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</si>
  <si>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</si>
  <si>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</si>
  <si>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</si>
  <si>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</si>
  <si>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</si>
  <si>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</si>
  <si>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</si>
  <si>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</si>
  <si>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</si>
  <si>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</si>
  <si>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</si>
  <si>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</si>
  <si>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</si>
  <si>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</si>
  <si>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</si>
  <si>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</si>
  <si>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</si>
  <si>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</si>
  <si>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</si>
  <si>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</si>
  <si>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</si>
  <si>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</si>
  <si>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</si>
  <si>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</si>
  <si>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</si>
  <si>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</si>
  <si>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</si>
  <si>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</si>
  <si>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</si>
  <si>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</si>
  <si>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</si>
  <si>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</si>
  <si>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</si>
  <si>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</si>
  <si>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</si>
  <si>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</si>
  <si>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</si>
  <si>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</si>
  <si>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</si>
  <si>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</si>
  <si>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</si>
  <si>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</si>
  <si>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</si>
  <si>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</si>
  <si>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</si>
  <si>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</si>
  <si>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</si>
  <si>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</si>
  <si>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</si>
  <si>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</si>
  <si>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</si>
  <si>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</si>
  <si>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</si>
  <si>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</si>
  <si>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</si>
  <si>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</si>
  <si>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</si>
  <si>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</si>
  <si>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</si>
  <si>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</si>
  <si>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</si>
  <si>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</si>
  <si>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</si>
  <si>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</si>
  <si>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</si>
  <si>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</si>
  <si>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</si>
  <si>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</si>
  <si>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</si>
  <si>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</si>
  <si>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</si>
  <si>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</si>
  <si>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</si>
  <si>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</si>
  <si>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</si>
  <si>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</si>
  <si>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</si>
  <si>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</si>
  <si>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</si>
  <si>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</si>
  <si>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</si>
  <si>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</si>
  <si>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</si>
  <si>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</si>
  <si>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</si>
  <si>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</si>
  <si>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</si>
  <si>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</si>
  <si>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</si>
  <si>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</si>
  <si>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</si>
  <si>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</si>
  <si>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</si>
  <si>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</si>
  <si>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</si>
  <si>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</si>
  <si>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</si>
  <si>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</si>
  <si>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</si>
  <si>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</si>
  <si>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</si>
  <si>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</si>
  <si>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</si>
  <si>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</si>
  <si>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</si>
  <si>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</si>
  <si>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</si>
  <si>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</si>
  <si>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</si>
  <si>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</si>
  <si>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</si>
  <si>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</si>
  <si>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</si>
  <si>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</si>
  <si>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</si>
  <si>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</si>
  <si>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</si>
  <si>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</si>
  <si>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</si>
  <si>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</si>
  <si>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</si>
  <si>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</si>
  <si>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</si>
  <si>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</si>
  <si>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</si>
  <si>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</si>
  <si>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</si>
  <si>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</si>
  <si>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</si>
  <si>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</si>
  <si>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</si>
  <si>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</si>
  <si>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</si>
  <si>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</si>
  <si>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</si>
  <si>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</si>
  <si>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</si>
  <si>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</si>
  <si>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</si>
  <si>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</si>
  <si>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</si>
  <si>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</si>
  <si>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</si>
  <si>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</si>
  <si>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</si>
  <si>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</si>
  <si>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</si>
  <si>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</si>
  <si>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</si>
  <si>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</si>
  <si>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</si>
  <si>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</si>
  <si>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</si>
  <si>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</si>
  <si>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</si>
  <si>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</si>
  <si>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</si>
  <si>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</si>
  <si>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</si>
  <si>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</si>
  <si>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</si>
  <si>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</si>
  <si>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</si>
  <si>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</si>
  <si>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</si>
  <si>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</si>
  <si>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</si>
  <si>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</si>
  <si>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</si>
  <si>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</si>
  <si>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</si>
  <si>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</si>
  <si>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</si>
  <si>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</si>
  <si>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</si>
  <si>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</si>
  <si>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</si>
  <si>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</si>
  <si>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</si>
  <si>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</si>
  <si>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</si>
  <si>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</si>
  <si>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</si>
  <si>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</si>
  <si>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</si>
  <si>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</si>
  <si>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</si>
  <si>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</si>
  <si>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</si>
  <si>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</si>
  <si>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</si>
  <si>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</si>
  <si>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</si>
  <si>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</si>
  <si>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</si>
  <si>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</si>
  <si>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</si>
  <si>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</si>
  <si>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</si>
  <si>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</si>
  <si>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</si>
  <si>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</si>
  <si>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</si>
  <si>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</si>
  <si>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</si>
  <si>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</si>
  <si>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</si>
  <si>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</si>
  <si>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</si>
  <si>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</si>
  <si>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</si>
  <si>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</si>
  <si>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</si>
  <si>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</si>
  <si>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</si>
  <si>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</si>
  <si>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</si>
  <si>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</si>
  <si>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</si>
  <si>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</si>
  <si>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</si>
  <si>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</si>
  <si>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</si>
  <si>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</si>
  <si>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</si>
  <si>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</si>
  <si>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</si>
  <si>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</si>
  <si>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</si>
  <si>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</si>
  <si>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</si>
  <si>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</si>
  <si>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</si>
  <si>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</si>
  <si>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</si>
  <si>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</si>
  <si>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</si>
  <si>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</si>
  <si>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</si>
  <si>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</si>
  <si>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</si>
  <si>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</si>
  <si>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</si>
  <si>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</si>
  <si>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</si>
  <si>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</si>
  <si>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</si>
  <si>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</si>
  <si>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</si>
  <si>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</si>
  <si>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</si>
  <si>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</si>
  <si>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</si>
  <si>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</si>
  <si>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</si>
  <si>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</si>
  <si>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</si>
  <si>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</si>
  <si>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</si>
  <si>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</si>
  <si>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</si>
  <si>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</si>
  <si>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</si>
  <si>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</si>
  <si>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</si>
  <si>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</si>
  <si>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</si>
  <si>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</si>
  <si>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</si>
  <si>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</si>
  <si>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</si>
  <si>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</si>
  <si>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</si>
  <si>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</si>
  <si>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</si>
  <si>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</si>
  <si>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</si>
  <si>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</si>
  <si>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</si>
  <si>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</si>
  <si>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</si>
  <si>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</si>
  <si>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</si>
  <si>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</si>
  <si>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</si>
  <si>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</si>
  <si>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</si>
  <si>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</si>
  <si>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</si>
  <si>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</si>
  <si>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</si>
  <si>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</si>
  <si>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</si>
  <si>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</si>
  <si>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</si>
  <si>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</si>
  <si>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</si>
  <si>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</si>
  <si>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</si>
  <si>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</si>
  <si>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</si>
  <si>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</si>
  <si>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</si>
  <si>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</si>
  <si>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</si>
  <si>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</si>
  <si>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</si>
  <si>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</si>
  <si>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</si>
  <si>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</si>
  <si>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</si>
  <si>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</si>
  <si>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</si>
  <si>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</si>
  <si>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</si>
  <si>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</si>
  <si>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</si>
  <si>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</si>
  <si>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</si>
  <si>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</si>
  <si>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</si>
  <si>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</si>
  <si>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</si>
  <si>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</si>
  <si>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</si>
  <si>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</si>
  <si>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</si>
  <si>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</si>
  <si>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</si>
  <si>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</si>
  <si>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</si>
  <si>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</si>
  <si>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</si>
  <si>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</si>
  <si>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</si>
  <si>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</si>
  <si>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</si>
  <si>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</si>
  <si>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</si>
  <si>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</si>
  <si>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</si>
  <si>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</si>
  <si>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</si>
  <si>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</si>
  <si>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</si>
  <si>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</si>
  <si>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</si>
  <si>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</si>
  <si>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</si>
  <si>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</si>
  <si>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</si>
  <si>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</si>
  <si>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</si>
  <si>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</si>
  <si>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</si>
  <si>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</si>
  <si>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</si>
  <si>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</si>
  <si>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</si>
  <si>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</si>
  <si>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</si>
  <si>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</si>
  <si>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</si>
  <si>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</si>
  <si>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</si>
  <si>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</si>
  <si>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</si>
  <si>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</si>
  <si>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</si>
  <si>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</si>
  <si>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</si>
  <si>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</si>
  <si>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</si>
  <si>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</si>
  <si>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</si>
  <si>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</si>
  <si>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</si>
  <si>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</si>
  <si>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</si>
  <si>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</si>
  <si>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</si>
  <si>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</si>
  <si>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</si>
  <si>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</si>
  <si>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</si>
  <si>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</si>
  <si>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</si>
  <si>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</si>
  <si>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</si>
  <si>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</si>
  <si>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</si>
  <si>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</si>
  <si>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</si>
  <si>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</si>
  <si>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</si>
  <si>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</si>
  <si>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</si>
  <si>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</si>
  <si>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</si>
  <si>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</si>
  <si>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</si>
  <si>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</si>
  <si>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</si>
  <si>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</si>
  <si>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</si>
  <si>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</si>
  <si>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</si>
  <si>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</si>
  <si>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</si>
  <si>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</si>
  <si>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</si>
  <si>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</si>
  <si>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</si>
  <si>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</si>
  <si>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</si>
  <si>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</si>
  <si>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</si>
  <si>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</si>
  <si>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</si>
  <si>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</si>
  <si>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</si>
  <si>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</si>
  <si>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</si>
  <si>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</si>
  <si>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</si>
  <si>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</si>
  <si>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</si>
  <si>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</si>
  <si>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</si>
  <si>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</si>
  <si>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</si>
  <si>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</si>
  <si>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</si>
  <si>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</si>
  <si>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</si>
  <si>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</si>
  <si>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</si>
  <si>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</si>
  <si>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</si>
  <si>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</si>
  <si>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</si>
  <si>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</si>
  <si>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</si>
  <si>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</si>
  <si>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</si>
  <si>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</si>
  <si>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</si>
  <si>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</si>
  <si>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</si>
  <si>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</si>
  <si>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</si>
  <si>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</si>
  <si>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</si>
  <si>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</si>
  <si>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</si>
  <si>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</si>
  <si>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</si>
  <si>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</si>
  <si>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</si>
  <si>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</si>
  <si>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</si>
  <si>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</si>
  <si>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</si>
  <si>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</si>
  <si>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</si>
  <si>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</si>
  <si>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</si>
  <si>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</si>
  <si>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</si>
  <si>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</si>
  <si>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</si>
  <si>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</si>
  <si>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</si>
  <si>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</si>
  <si>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</si>
  <si>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</si>
  <si>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</si>
  <si>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</si>
  <si>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</si>
  <si>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</si>
  <si>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</si>
  <si>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</si>
  <si>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</si>
  <si>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</si>
  <si>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</si>
  <si>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</si>
  <si>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</si>
  <si>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</si>
  <si>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</si>
  <si>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</si>
  <si>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</si>
  <si>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</si>
  <si>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</si>
  <si>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</si>
  <si>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</si>
  <si>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</si>
  <si>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</si>
  <si>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</si>
  <si>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</si>
  <si>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</si>
  <si>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</si>
  <si>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</si>
  <si>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</si>
  <si>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</si>
  <si>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</si>
  <si>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</si>
  <si>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</si>
  <si>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</si>
  <si>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</si>
  <si>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</si>
  <si>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</si>
  <si>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</si>
  <si>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</si>
  <si>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</si>
  <si>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</si>
  <si>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</si>
  <si>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</si>
  <si>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</si>
  <si>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</si>
  <si>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</si>
  <si>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</si>
  <si>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</si>
  <si>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</si>
  <si>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</si>
  <si>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</si>
  <si>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</si>
  <si>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</si>
  <si>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</si>
  <si>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</si>
  <si>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</si>
  <si>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</si>
  <si>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</si>
  <si>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</si>
  <si>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</si>
  <si>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</si>
  <si>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</si>
  <si>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</si>
  <si>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</si>
  <si>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</si>
  <si>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</si>
  <si>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</si>
  <si>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</si>
  <si>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</si>
  <si>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</si>
  <si>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</si>
  <si>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</si>
  <si>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</si>
  <si>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</si>
  <si>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</si>
  <si>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</si>
  <si>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</si>
  <si>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</si>
  <si>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</si>
  <si>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</si>
  <si>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</si>
  <si>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</si>
  <si>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</si>
  <si>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</si>
  <si>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</si>
  <si>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</si>
  <si>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</si>
  <si>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</si>
  <si>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</si>
  <si>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</si>
  <si>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</si>
  <si>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</si>
  <si>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</si>
  <si>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</si>
  <si>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</si>
  <si>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</si>
  <si>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</si>
  <si>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</si>
  <si>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</si>
  <si>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</si>
  <si>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</si>
  <si>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</si>
  <si>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</si>
  <si>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</si>
  <si>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</si>
  <si>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</si>
  <si>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</si>
  <si>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</si>
  <si>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</si>
  <si>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</si>
  <si>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</si>
  <si>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</si>
  <si>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</si>
  <si>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</si>
  <si>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</si>
  <si>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</si>
  <si>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</si>
  <si>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</si>
  <si>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</si>
  <si>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</si>
  <si>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</si>
  <si>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</si>
  <si>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</si>
  <si>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</si>
  <si>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</si>
  <si>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</si>
  <si>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</si>
  <si>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</si>
  <si>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</si>
  <si>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</si>
  <si>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</si>
  <si>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</si>
  <si>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</si>
  <si>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</si>
  <si>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</si>
  <si>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</si>
  <si>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</si>
  <si>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</si>
  <si>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</si>
  <si>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</si>
  <si>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</si>
  <si>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</si>
  <si>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</si>
  <si>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</si>
  <si>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</si>
  <si>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</si>
  <si>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</si>
  <si>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</si>
  <si>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</si>
  <si>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</si>
  <si>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</si>
  <si>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</si>
  <si>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</si>
  <si>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</si>
  <si>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</si>
  <si>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</si>
  <si>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</si>
  <si>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</si>
  <si>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</si>
  <si>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</si>
  <si>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</si>
  <si>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</si>
  <si>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</si>
  <si>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</si>
  <si>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</si>
  <si>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</si>
  <si>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</si>
  <si>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</si>
  <si>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</si>
  <si>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</si>
  <si>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</si>
  <si>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</si>
  <si>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</si>
  <si>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</si>
  <si>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</si>
  <si>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</si>
  <si>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</si>
  <si>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</si>
  <si>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</si>
  <si>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</si>
  <si>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</si>
  <si>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</si>
  <si>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</si>
  <si>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</si>
  <si>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</si>
  <si>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</si>
  <si>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</si>
  <si>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</si>
  <si>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</si>
  <si>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</si>
  <si>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</si>
  <si>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</si>
  <si>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</si>
  <si>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</si>
  <si>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</si>
  <si>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</si>
  <si>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</si>
  <si>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</si>
  <si>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</si>
  <si>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</si>
  <si>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</si>
  <si>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</si>
  <si>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</si>
  <si>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</si>
  <si>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</si>
  <si>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</si>
  <si>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</si>
  <si>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</si>
  <si>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</si>
  <si>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</si>
  <si>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</si>
  <si>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</si>
  <si>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</si>
  <si>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</si>
  <si>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</si>
  <si>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</si>
  <si>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</si>
  <si>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</si>
  <si>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</si>
  <si>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</si>
  <si>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</si>
  <si>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</si>
  <si>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</si>
  <si>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</si>
  <si>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</si>
  <si>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</si>
  <si>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</si>
  <si>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</si>
  <si>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</si>
  <si>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</si>
  <si>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</si>
  <si>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</si>
  <si>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</si>
  <si>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</si>
  <si>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</si>
  <si>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</si>
  <si>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</si>
  <si>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</si>
  <si>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</si>
  <si>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</si>
  <si>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</si>
  <si>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</si>
  <si>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</si>
  <si>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</si>
  <si>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</si>
  <si>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</si>
  <si>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</si>
  <si>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</si>
  <si>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</si>
  <si>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</si>
  <si>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</si>
  <si>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</si>
  <si>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</si>
  <si>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</si>
  <si>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</si>
  <si>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</si>
  <si>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</si>
  <si>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</si>
  <si>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</si>
  <si>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</si>
  <si>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</si>
  <si>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</si>
  <si>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</si>
  <si>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</si>
  <si>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</si>
  <si>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</si>
  <si>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</si>
  <si>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</si>
  <si>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</si>
  <si>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</si>
  <si>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</si>
  <si>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</si>
  <si>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</si>
  <si>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</si>
  <si>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</si>
  <si>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</si>
  <si>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</si>
  <si>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</si>
  <si>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</si>
  <si>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</si>
  <si>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</si>
  <si>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</si>
  <si>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</si>
  <si>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</si>
  <si>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</si>
  <si>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</si>
  <si>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</si>
  <si>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</si>
  <si>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</si>
  <si>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</si>
  <si>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</si>
  <si>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</si>
  <si>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</si>
  <si>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</si>
  <si>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</si>
  <si>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</si>
  <si>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</si>
  <si>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</si>
  <si>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</si>
  <si>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</si>
  <si>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</si>
  <si>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</si>
  <si>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</si>
  <si>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</si>
  <si>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</si>
  <si>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</si>
  <si>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</si>
  <si>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</si>
  <si>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</si>
  <si>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</si>
  <si>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</si>
  <si>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</si>
  <si>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</si>
  <si>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</si>
  <si>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</si>
  <si>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</si>
  <si>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</si>
  <si>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</si>
  <si>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</si>
  <si>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</si>
  <si>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</si>
  <si>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</si>
  <si>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</si>
  <si>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</si>
  <si>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</si>
  <si>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</si>
  <si>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</si>
  <si>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</si>
  <si>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</si>
  <si>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</si>
  <si>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</si>
  <si>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</si>
  <si>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</si>
  <si>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</si>
  <si>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</si>
  <si>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</si>
  <si>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</si>
  <si>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</si>
  <si>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</si>
  <si>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</si>
  <si>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</si>
  <si>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</si>
  <si>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</si>
  <si>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</si>
  <si>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</si>
  <si>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</si>
  <si>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</si>
  <si>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</si>
  <si>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</si>
  <si>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</si>
  <si>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</si>
  <si>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</si>
  <si>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</si>
  <si>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</si>
  <si>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</si>
  <si>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</si>
  <si>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</si>
  <si>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</si>
  <si>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</si>
  <si>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</si>
  <si>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</si>
  <si>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</si>
  <si>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</si>
  <si>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</si>
  <si>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</si>
  <si>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</si>
  <si>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</si>
  <si>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</si>
  <si>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</si>
  <si>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</si>
  <si>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</si>
  <si>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</si>
  <si>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</si>
  <si>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</si>
  <si>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</si>
  <si>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</si>
  <si>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</si>
  <si>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</si>
  <si>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</si>
  <si>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</si>
  <si>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</si>
  <si>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</si>
  <si>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</si>
  <si>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</si>
  <si>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</si>
  <si>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</si>
  <si>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</si>
  <si>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</si>
  <si>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</si>
  <si>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</si>
  <si>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</si>
  <si>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</si>
  <si>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</si>
  <si>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</si>
  <si>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</si>
  <si>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</si>
  <si>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</si>
  <si>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</si>
  <si>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</si>
  <si>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</si>
  <si>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</si>
  <si>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</si>
  <si>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</si>
  <si>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</si>
  <si>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</si>
  <si>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</si>
  <si>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</si>
  <si>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</si>
  <si>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</si>
  <si>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</si>
  <si>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</si>
  <si>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</si>
  <si>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</si>
  <si>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</si>
  <si>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</si>
  <si>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</si>
  <si>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</si>
  <si>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</si>
  <si>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</si>
  <si>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</si>
  <si>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</si>
  <si>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</si>
  <si>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</si>
  <si>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</si>
  <si>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</si>
  <si>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</si>
  <si>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</si>
  <si>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</si>
  <si>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</si>
  <si>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</si>
  <si>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</si>
  <si>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</si>
  <si>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</si>
  <si>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</si>
  <si>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</si>
  <si>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</si>
  <si>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</si>
  <si>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</si>
  <si>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</si>
  <si>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</si>
  <si>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</si>
  <si>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</si>
  <si>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</si>
  <si>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</si>
  <si>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</si>
  <si>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</si>
  <si>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</si>
  <si>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</si>
  <si>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</si>
  <si>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</si>
  <si>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</si>
  <si>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</si>
  <si>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</si>
  <si>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</si>
  <si>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</si>
  <si>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</si>
  <si>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</si>
  <si>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</si>
  <si>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</si>
  <si>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</si>
  <si>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</si>
  <si>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</si>
  <si>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</si>
  <si>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</si>
  <si>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</si>
  <si>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</si>
  <si>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</si>
  <si>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</si>
  <si>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</si>
  <si>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</si>
  <si>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</si>
  <si>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</si>
  <si>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</si>
  <si>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</si>
  <si>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</si>
  <si>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</si>
  <si>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</si>
  <si>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</si>
  <si>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</si>
  <si>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</si>
  <si>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</si>
  <si>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</si>
  <si>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</si>
  <si>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</si>
  <si>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</si>
  <si>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</si>
  <si>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</si>
  <si>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</si>
  <si>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</si>
  <si>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</si>
  <si>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</si>
  <si>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</si>
  <si>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</si>
  <si>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</si>
  <si>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</si>
  <si>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</si>
  <si>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</si>
  <si>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</si>
  <si>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</si>
  <si>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</si>
  <si>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</si>
  <si>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</si>
  <si>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</si>
  <si>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</si>
  <si>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</si>
  <si>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</si>
  <si>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</si>
  <si>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</si>
  <si>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</si>
  <si>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</si>
  <si>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</si>
  <si>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</si>
  <si>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</si>
  <si>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</si>
  <si>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</si>
  <si>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</si>
  <si>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</si>
  <si>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</si>
  <si>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</si>
  <si>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</si>
  <si>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</si>
  <si>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</si>
  <si>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</si>
  <si>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</si>
  <si>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</si>
  <si>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</si>
  <si>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</si>
  <si>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</si>
  <si>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</si>
  <si>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</si>
  <si>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</si>
  <si>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</si>
  <si>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</si>
  <si>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</si>
  <si>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</si>
  <si>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</si>
  <si>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</si>
  <si>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</si>
  <si>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</si>
  <si>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</si>
  <si>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</si>
  <si>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</si>
  <si>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</si>
  <si>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</si>
  <si>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</si>
  <si>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</si>
  <si>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</si>
  <si>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</si>
  <si>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</si>
  <si>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</si>
  <si>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</si>
  <si>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</si>
  <si>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</si>
  <si>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</si>
  <si>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</si>
  <si>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</si>
  <si>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</si>
  <si>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</si>
  <si>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</si>
  <si>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</si>
  <si>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</si>
  <si>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</si>
  <si>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</si>
  <si>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</si>
  <si>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</si>
  <si>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</si>
  <si>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</si>
  <si>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</si>
  <si>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</si>
  <si>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</si>
  <si>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</si>
  <si>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</si>
  <si>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</si>
  <si>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</si>
  <si>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</si>
  <si>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</si>
  <si>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</si>
  <si>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</si>
  <si>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</si>
  <si>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</si>
  <si>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</si>
  <si>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</si>
  <si>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</si>
  <si>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</si>
  <si>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</si>
  <si>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</si>
  <si>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</si>
  <si>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</si>
  <si>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</si>
  <si>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</si>
  <si>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</si>
  <si>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</si>
  <si>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</si>
  <si>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</si>
  <si>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</si>
  <si>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</si>
  <si>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</si>
  <si>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</si>
  <si>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</si>
  <si>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</si>
  <si>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</si>
  <si>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</si>
  <si>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</si>
  <si>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</si>
  <si>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</si>
  <si>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</si>
  <si>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</si>
  <si>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</si>
  <si>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</si>
  <si>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</si>
  <si>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</si>
  <si>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</si>
  <si>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</si>
  <si>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</si>
  <si>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</si>
  <si>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</si>
  <si>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</si>
  <si>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</si>
  <si>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</si>
  <si>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</si>
  <si>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</si>
  <si>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</si>
  <si>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</si>
  <si>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</si>
  <si>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</si>
  <si>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</si>
  <si>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</si>
  <si>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</si>
  <si>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</si>
  <si>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</si>
  <si>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</si>
  <si>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</si>
  <si>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</si>
  <si>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</si>
  <si>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</si>
  <si>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</si>
  <si>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</si>
  <si>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</si>
  <si>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</si>
  <si>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</si>
  <si>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</si>
  <si>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</si>
  <si>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</si>
  <si>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</si>
  <si>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</si>
  <si>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</si>
  <si>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</si>
  <si>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</si>
  <si>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</si>
  <si>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</si>
  <si>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</si>
  <si>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</si>
  <si>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</si>
  <si>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</si>
  <si>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</si>
  <si>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</si>
  <si>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</si>
  <si>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</si>
  <si>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</si>
  <si>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</si>
  <si>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</si>
  <si>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</si>
  <si>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</si>
  <si>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</si>
  <si>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</si>
  <si>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</si>
  <si>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</si>
  <si>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</si>
  <si>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</si>
  <si>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</si>
  <si>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</si>
  <si>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</si>
  <si>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</si>
  <si>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</si>
  <si>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</si>
  <si>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</si>
  <si>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</si>
  <si>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</si>
  <si>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</si>
  <si>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</si>
  <si>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</si>
  <si>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</si>
  <si>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</si>
  <si>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</si>
  <si>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</si>
  <si>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</si>
  <si>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</si>
  <si>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</si>
  <si>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</si>
  <si>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</si>
  <si>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</si>
  <si>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</si>
  <si>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</si>
  <si>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</si>
  <si>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</si>
  <si>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</si>
  <si>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</si>
  <si>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</si>
  <si>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</si>
  <si>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</si>
  <si>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</si>
  <si>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</si>
  <si>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</si>
  <si>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</si>
  <si>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</si>
  <si>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</si>
  <si>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</si>
  <si>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</si>
  <si>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</si>
  <si>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</si>
  <si>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</si>
  <si>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</si>
  <si>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</si>
  <si>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</si>
  <si>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</si>
  <si>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</si>
  <si>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</si>
  <si>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</si>
  <si>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</si>
  <si>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</si>
  <si>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</si>
  <si>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</si>
  <si>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</si>
  <si>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</si>
  <si>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</si>
  <si>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</si>
  <si>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</si>
  <si>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</si>
  <si>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</si>
  <si>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</si>
  <si>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</si>
  <si>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</si>
  <si>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</si>
  <si>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</si>
  <si>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</si>
  <si>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</si>
  <si>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</si>
  <si>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</si>
  <si>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</si>
  <si>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</si>
  <si>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</si>
  <si>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</si>
  <si>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</si>
  <si>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</si>
  <si>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</si>
  <si>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</si>
  <si>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</si>
  <si>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</si>
  <si>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</si>
  <si>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</si>
  <si>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</si>
  <si>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</si>
  <si>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</si>
  <si>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</si>
  <si>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</si>
  <si>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</si>
  <si>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</si>
  <si>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</si>
  <si>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</si>
  <si>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</si>
  <si>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</si>
  <si>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</si>
  <si>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</si>
  <si>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</si>
  <si>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</si>
  <si>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</si>
  <si>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</si>
  <si>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</si>
  <si>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</si>
  <si>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</si>
  <si>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</si>
  <si>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</si>
  <si>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</si>
  <si>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</si>
  <si>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</si>
  <si>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</si>
  <si>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</si>
  <si>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</si>
  <si>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</si>
  <si>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</si>
  <si>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</si>
  <si>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</si>
  <si>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</si>
  <si>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</si>
  <si>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</si>
  <si>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</si>
  <si>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</si>
  <si>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</si>
  <si>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</si>
  <si>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</si>
  <si>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</si>
  <si>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</si>
  <si>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</si>
  <si>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</si>
  <si>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</si>
  <si>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</si>
  <si>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</si>
  <si>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</si>
  <si>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</si>
  <si>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</si>
  <si>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</si>
  <si>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</si>
  <si>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</si>
  <si>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</si>
  <si>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</si>
  <si>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</si>
  <si>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</si>
  <si>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</si>
  <si>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</si>
  <si>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</si>
  <si>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</si>
  <si>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</si>
  <si>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</si>
  <si>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</si>
  <si>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</si>
  <si>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</si>
  <si>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</si>
  <si>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</si>
  <si>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</si>
  <si>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</si>
  <si>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</si>
  <si>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</si>
  <si>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</si>
  <si>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</si>
  <si>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</si>
  <si>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</si>
  <si>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</si>
  <si>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</si>
  <si>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</si>
  <si>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</si>
  <si>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</si>
  <si>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</si>
  <si>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</si>
  <si>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</si>
  <si>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</si>
  <si>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</si>
  <si>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</si>
  <si>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</si>
  <si>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</si>
  <si>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</si>
  <si>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</si>
  <si>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</si>
  <si>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</si>
  <si>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</si>
  <si>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</si>
  <si>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</si>
  <si>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</si>
  <si>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</si>
  <si>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</si>
  <si>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</si>
  <si>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</si>
  <si>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</si>
  <si>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</si>
  <si>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</si>
  <si>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</si>
  <si>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</si>
  <si>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</si>
  <si>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</si>
  <si>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</si>
  <si>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</si>
  <si>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</si>
  <si>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</si>
  <si>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</si>
  <si>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</si>
  <si>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</si>
  <si>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</si>
  <si>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</si>
  <si>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</si>
  <si>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</si>
  <si>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</si>
  <si>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</si>
  <si>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</si>
  <si>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</si>
  <si>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</si>
  <si>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</si>
  <si>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</si>
  <si>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</si>
  <si>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</si>
  <si>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</si>
  <si>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</si>
  <si>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</si>
  <si>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</si>
  <si>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</si>
  <si>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</si>
  <si>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</si>
  <si>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</si>
  <si>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</si>
  <si>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</si>
  <si>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</si>
  <si>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</si>
  <si>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</si>
  <si>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</si>
  <si>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</si>
  <si>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</si>
  <si>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</si>
  <si>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</si>
  <si>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</si>
  <si>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</si>
  <si>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</si>
  <si>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</si>
  <si>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</si>
  <si>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</si>
  <si>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</si>
  <si>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</si>
  <si>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</si>
  <si>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</si>
  <si>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</si>
  <si>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</si>
  <si>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</si>
  <si>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</si>
  <si>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</si>
  <si>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</si>
  <si>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</si>
  <si>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</si>
  <si>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</si>
  <si>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</si>
  <si>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</si>
  <si>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</si>
  <si>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</si>
  <si>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</si>
  <si>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</si>
  <si>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</si>
  <si>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</si>
  <si>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</si>
  <si>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</si>
  <si>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</si>
  <si>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</si>
  <si>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</si>
  <si>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</si>
  <si>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</si>
  <si>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</si>
  <si>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</si>
  <si>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</si>
  <si>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</si>
  <si>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</si>
  <si>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</si>
  <si>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</si>
  <si>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</si>
  <si>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</si>
  <si>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</si>
  <si>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</si>
  <si>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</si>
  <si>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</si>
  <si>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</si>
  <si>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</si>
  <si>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</si>
  <si>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</si>
  <si>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</si>
  <si>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</si>
  <si>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</si>
  <si>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</si>
  <si>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</si>
  <si>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</si>
  <si>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</si>
  <si>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</si>
  <si>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</si>
  <si>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</si>
  <si>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</si>
  <si>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</si>
  <si>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</si>
  <si>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</si>
  <si>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</si>
  <si>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</si>
  <si>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</si>
  <si>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</si>
  <si>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</si>
  <si>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</si>
  <si>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</si>
  <si>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</si>
  <si>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</si>
  <si>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</si>
  <si>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</si>
  <si>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</si>
  <si>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</si>
  <si>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</si>
  <si>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</si>
  <si>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</si>
  <si>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</si>
  <si>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</si>
  <si>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</si>
  <si>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</si>
  <si>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</si>
  <si>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</si>
  <si>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</si>
  <si>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</si>
  <si>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</si>
  <si>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</si>
  <si>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</si>
  <si>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</si>
  <si>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</si>
  <si>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</si>
  <si>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</si>
  <si>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</si>
  <si>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</si>
  <si>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</si>
  <si>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</si>
  <si>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</si>
  <si>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</si>
  <si>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</si>
  <si>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</si>
  <si>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</si>
  <si>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</si>
  <si>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</si>
  <si>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</si>
  <si>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</si>
  <si>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</si>
  <si>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</si>
  <si>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</si>
  <si>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</si>
  <si>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</si>
  <si>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</si>
  <si>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</si>
  <si>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</si>
  <si>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</si>
  <si>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</si>
  <si>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</si>
  <si>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</si>
  <si>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</si>
  <si>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</si>
  <si>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</si>
  <si>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</si>
  <si>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</si>
  <si>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</si>
  <si>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</si>
  <si>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</si>
  <si>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</si>
  <si>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</si>
  <si>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</si>
  <si>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</si>
  <si>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</si>
  <si>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</si>
  <si>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</si>
  <si>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</si>
  <si>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</si>
  <si>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</si>
  <si>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</si>
  <si>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</si>
  <si>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</si>
  <si>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</si>
  <si>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</si>
  <si>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</si>
  <si>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</si>
  <si>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</si>
  <si>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</si>
  <si>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</si>
  <si>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</si>
  <si>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</si>
  <si>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</si>
  <si>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</si>
  <si>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</si>
  <si>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</si>
  <si>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</si>
  <si>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</si>
  <si>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</si>
  <si>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</si>
  <si>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</si>
  <si>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</si>
  <si>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</si>
  <si>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</si>
  <si>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</si>
  <si>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</si>
  <si>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</si>
  <si>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</si>
  <si>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</si>
  <si>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</si>
  <si>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</si>
  <si>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</si>
  <si>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</si>
  <si>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</si>
  <si>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</si>
  <si>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</si>
  <si>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</si>
  <si>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</si>
  <si>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</si>
  <si>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</si>
  <si>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</si>
  <si>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</si>
  <si>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</si>
  <si>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</si>
  <si>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</si>
  <si>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</si>
  <si>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</si>
  <si>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</si>
  <si>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</si>
  <si>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</si>
  <si>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</si>
  <si>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</si>
  <si>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</si>
  <si>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</si>
  <si>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</si>
  <si>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</si>
  <si>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</si>
  <si>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</si>
  <si>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</si>
  <si>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</si>
  <si>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</si>
  <si>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</si>
  <si>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</si>
  <si>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</si>
  <si>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</si>
  <si>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</si>
  <si>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</si>
  <si>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</si>
  <si>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</si>
  <si>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</si>
  <si>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</si>
  <si>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</si>
  <si>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</si>
  <si>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</si>
  <si>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</si>
  <si>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</si>
  <si>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</si>
  <si>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</si>
  <si>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</si>
  <si>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</si>
  <si>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</si>
  <si>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</si>
  <si>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</si>
  <si>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</si>
  <si>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</si>
  <si>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</si>
  <si>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</si>
  <si>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</si>
  <si>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</si>
  <si>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</si>
  <si>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</si>
  <si>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</si>
  <si>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</si>
  <si>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</si>
  <si>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</si>
  <si>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</si>
  <si>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</si>
  <si>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</si>
  <si>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</si>
  <si>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</si>
  <si>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</si>
  <si>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</si>
  <si>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</si>
  <si>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</si>
  <si>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</si>
  <si>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</si>
  <si>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</si>
  <si>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</si>
  <si>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</si>
  <si>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</si>
  <si>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</si>
  <si>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</si>
  <si>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</si>
  <si>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</si>
  <si>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</si>
  <si>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</si>
  <si>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</si>
  <si>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</si>
  <si>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</si>
  <si>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</si>
  <si>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</si>
  <si>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</si>
  <si>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</si>
  <si>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</si>
  <si>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</si>
  <si>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</si>
  <si>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</si>
  <si>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</si>
  <si>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</si>
  <si>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</si>
  <si>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</si>
  <si>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</si>
  <si>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</si>
  <si>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</si>
  <si>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</si>
  <si>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</si>
  <si>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</si>
  <si>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</si>
  <si>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</si>
  <si>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</si>
  <si>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</si>
  <si>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</si>
  <si>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</si>
  <si>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</si>
  <si>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</si>
  <si>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</si>
  <si>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</si>
  <si>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</si>
  <si>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</si>
  <si>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</si>
  <si>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</si>
  <si>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</si>
  <si>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</si>
  <si>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</si>
  <si>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</si>
  <si>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</si>
  <si>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</si>
  <si>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</si>
  <si>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</si>
  <si>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</si>
  <si>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</si>
  <si>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</si>
  <si>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</si>
  <si>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</si>
  <si>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</si>
  <si>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</si>
  <si>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</si>
  <si>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</si>
  <si>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</si>
  <si>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</si>
  <si>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</si>
  <si>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</si>
  <si>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</si>
  <si>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</si>
  <si>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</si>
  <si>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</si>
  <si>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</si>
  <si>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</si>
  <si>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</si>
  <si>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</si>
  <si>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</si>
  <si>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</si>
  <si>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</si>
  <si>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</si>
  <si>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</si>
  <si>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</si>
  <si>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</si>
  <si>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</si>
  <si>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</si>
  <si>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</si>
  <si>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</si>
  <si>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</si>
  <si>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</si>
  <si>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</si>
  <si>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</si>
  <si>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</si>
  <si>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</si>
  <si>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</si>
  <si>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</si>
  <si>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</si>
  <si>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</si>
  <si>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</si>
  <si>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</si>
  <si>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</si>
  <si>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</si>
  <si>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</si>
  <si>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</si>
  <si>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</si>
  <si>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</si>
  <si>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</si>
  <si>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</si>
  <si>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</si>
  <si>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</si>
  <si>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</si>
  <si>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</si>
  <si>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</si>
  <si>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</si>
  <si>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</si>
  <si>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</si>
  <si>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</si>
  <si>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</si>
  <si>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</si>
  <si>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</si>
  <si>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</si>
  <si>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</si>
  <si>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</si>
  <si>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</si>
  <si>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</si>
  <si>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</si>
  <si>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</si>
  <si>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</si>
  <si>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</si>
  <si>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</si>
  <si>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</si>
  <si>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</si>
  <si>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</si>
  <si>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</si>
  <si>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</si>
  <si>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</si>
  <si>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</si>
  <si>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</si>
  <si>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</si>
  <si>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</si>
  <si>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</si>
  <si>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</si>
  <si>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</si>
  <si>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</si>
  <si>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</si>
  <si>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</si>
  <si>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</si>
  <si>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</si>
  <si>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</si>
  <si>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</si>
  <si>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</si>
  <si>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</si>
  <si>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</si>
  <si>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</si>
  <si>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</si>
  <si>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</si>
  <si>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</si>
  <si>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</si>
  <si>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</si>
  <si>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</si>
  <si>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</si>
  <si>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</si>
  <si>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</si>
  <si>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</si>
  <si>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</si>
  <si>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</si>
  <si>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</si>
  <si>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</si>
  <si>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</si>
  <si>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</si>
  <si>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</si>
  <si>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</si>
  <si>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</si>
  <si>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</si>
  <si>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</si>
  <si>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</si>
  <si>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</si>
  <si>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</si>
  <si>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</si>
  <si>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</si>
  <si>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</si>
  <si>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</si>
  <si>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</si>
  <si>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</si>
  <si>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</si>
  <si>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</si>
  <si>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</si>
  <si>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</si>
  <si>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</si>
  <si>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</si>
  <si>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</si>
  <si>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</si>
  <si>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</si>
  <si>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</si>
  <si>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</si>
  <si>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</si>
  <si>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</si>
  <si>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</si>
  <si>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</si>
  <si>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</si>
  <si>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</si>
  <si>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</si>
  <si>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</si>
  <si>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</si>
  <si>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</si>
  <si>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</si>
  <si>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</si>
  <si>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</si>
  <si>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</si>
  <si>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</si>
  <si>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</si>
  <si>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</si>
  <si>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</si>
  <si>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</si>
  <si>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</si>
  <si>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</si>
  <si>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</si>
  <si>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</si>
  <si>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</si>
  <si>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</si>
  <si>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</si>
  <si>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</si>
  <si>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</si>
  <si>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</si>
  <si>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</si>
  <si>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</si>
  <si>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</si>
  <si>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</si>
  <si>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</si>
  <si>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</si>
  <si>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</si>
  <si>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</si>
  <si>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</si>
  <si>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</si>
  <si>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</si>
  <si>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</si>
  <si>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</si>
  <si>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</si>
  <si>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</si>
  <si>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</si>
  <si>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</si>
  <si>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</si>
  <si>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</si>
  <si>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</si>
  <si>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</si>
  <si>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</si>
  <si>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</si>
  <si>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</si>
  <si>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</si>
  <si>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</si>
  <si>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</si>
  <si>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</si>
  <si>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</si>
  <si>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</si>
  <si>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</si>
  <si>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</si>
  <si>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</si>
  <si>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</si>
  <si>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</si>
  <si>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</si>
  <si>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</si>
  <si>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</si>
  <si>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</si>
  <si>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</si>
  <si>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</si>
  <si>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</si>
  <si>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</si>
  <si>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</si>
  <si>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</si>
  <si>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</si>
  <si>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</si>
  <si>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</si>
  <si>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</si>
  <si>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</si>
  <si>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</si>
  <si>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</si>
  <si>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</si>
  <si>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</si>
  <si>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</si>
  <si>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</si>
  <si>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</si>
  <si>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</si>
  <si>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</si>
  <si>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</si>
  <si>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</si>
  <si>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</si>
  <si>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</si>
  <si>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</si>
  <si>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</si>
  <si>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</si>
  <si>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</si>
  <si>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</si>
  <si>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</si>
  <si>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</si>
  <si>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</si>
  <si>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</si>
  <si>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</si>
  <si>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</si>
  <si>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</si>
  <si>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</si>
  <si>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</si>
  <si>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</si>
  <si>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</si>
  <si>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</si>
  <si>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</si>
  <si>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</si>
  <si>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</si>
  <si>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</si>
  <si>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</si>
  <si>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</si>
  <si>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</si>
  <si>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</si>
  <si>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</si>
  <si>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</si>
  <si>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</si>
  <si>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</si>
  <si>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</si>
  <si>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</si>
  <si>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</si>
  <si>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</si>
  <si>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</si>
  <si>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</si>
  <si>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</si>
  <si>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</si>
  <si>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</si>
  <si>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</si>
  <si>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</si>
  <si>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</si>
  <si>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</si>
  <si>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</si>
  <si>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</si>
  <si>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</si>
  <si>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</si>
  <si>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</si>
  <si>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</si>
  <si>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</si>
  <si>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</si>
  <si>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</si>
  <si>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</si>
  <si>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</si>
  <si>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</si>
  <si>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</si>
  <si>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</si>
  <si>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</si>
  <si>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</si>
  <si>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</si>
  <si>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</si>
  <si>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</si>
  <si>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</si>
  <si>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</si>
  <si>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</si>
  <si>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</si>
  <si>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</si>
  <si>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</si>
  <si>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</si>
  <si>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</si>
  <si>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</si>
  <si>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</si>
  <si>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</si>
  <si>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</si>
  <si>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</si>
  <si>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</si>
  <si>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</si>
  <si>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</si>
  <si>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</si>
  <si>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</si>
  <si>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</si>
  <si>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</si>
  <si>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</si>
  <si>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</si>
  <si>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</si>
  <si>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</si>
  <si>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</si>
  <si>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</si>
  <si>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</si>
  <si>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</si>
  <si>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</si>
  <si>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</si>
  <si>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</si>
  <si>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</si>
  <si>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</si>
  <si>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</si>
  <si>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</si>
  <si>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</si>
  <si>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</si>
  <si>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</si>
  <si>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</si>
  <si>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</si>
  <si>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</si>
  <si>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</si>
  <si>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</si>
  <si>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</si>
  <si>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</si>
  <si>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</si>
  <si>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</si>
  <si>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</si>
  <si>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</si>
  <si>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</si>
  <si>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</si>
  <si>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</si>
  <si>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</si>
  <si>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</si>
  <si>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</si>
  <si>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</si>
  <si>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</si>
  <si>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</si>
  <si>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</si>
  <si>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</si>
  <si>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</si>
  <si>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</si>
  <si>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</si>
  <si>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</si>
  <si>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</si>
  <si>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</si>
  <si>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</si>
  <si>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</si>
  <si>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</si>
  <si>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</si>
  <si>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</si>
  <si>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</si>
  <si>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</si>
  <si>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</si>
  <si>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</si>
  <si>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</si>
  <si>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</si>
  <si>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</si>
  <si>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</si>
  <si>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</si>
  <si>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</si>
  <si>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</si>
  <si>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</si>
  <si>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</si>
  <si>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</si>
  <si>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</si>
  <si>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</si>
  <si>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</si>
  <si>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</si>
  <si>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</si>
  <si>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</si>
  <si>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</si>
  <si>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</si>
  <si>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</si>
  <si>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</si>
  <si>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</si>
  <si>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</si>
  <si>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</si>
  <si>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</si>
  <si>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</si>
  <si>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</si>
  <si>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</si>
  <si>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</si>
  <si>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</si>
  <si>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</si>
  <si>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</si>
  <si>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</si>
  <si>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</si>
  <si>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</si>
  <si>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</si>
  <si>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</si>
  <si>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</si>
  <si>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</si>
  <si>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</si>
  <si>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</si>
  <si>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</si>
  <si>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</si>
  <si>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</si>
  <si>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</si>
  <si>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</si>
  <si>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</si>
  <si>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</si>
  <si>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</si>
  <si>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</si>
  <si>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</si>
  <si>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</si>
  <si>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</si>
  <si>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</si>
  <si>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</si>
  <si>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</si>
  <si>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</si>
  <si>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</si>
  <si>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</si>
  <si>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</si>
  <si>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</si>
  <si>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</si>
  <si>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</si>
  <si>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</si>
  <si>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</si>
  <si>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</si>
  <si>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</si>
  <si>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</si>
  <si>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</si>
  <si>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</si>
  <si>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</si>
  <si>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</si>
  <si>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</si>
  <si>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</si>
  <si>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</si>
  <si>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</si>
  <si>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</si>
  <si>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</si>
  <si>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</si>
  <si>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</si>
  <si>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</si>
  <si>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</si>
  <si>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</si>
  <si>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</si>
  <si>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</si>
  <si>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</si>
  <si>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</si>
  <si>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</si>
  <si>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</si>
  <si>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</si>
  <si>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</si>
  <si>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</si>
  <si>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</si>
  <si>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</si>
  <si>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</si>
  <si>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</si>
  <si>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</si>
  <si>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</si>
  <si>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</si>
  <si>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</si>
  <si>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</si>
  <si>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</si>
  <si>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</si>
  <si>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</si>
  <si>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</si>
  <si>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</si>
  <si>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</si>
  <si>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</si>
  <si>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</si>
  <si>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</si>
  <si>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</si>
  <si>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</si>
  <si>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</si>
  <si>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</si>
  <si>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</si>
  <si>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</si>
  <si>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</si>
  <si>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</si>
  <si>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</si>
  <si>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</si>
  <si>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</si>
  <si>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</si>
  <si>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</si>
  <si>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</si>
  <si>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</si>
  <si>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</si>
  <si>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</si>
  <si>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</si>
  <si>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</si>
  <si>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</si>
  <si>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</si>
  <si>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</si>
  <si>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</si>
  <si>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</si>
  <si>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</si>
  <si>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</si>
  <si>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</si>
  <si>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</si>
  <si>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</si>
  <si>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</si>
  <si>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</si>
  <si>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</si>
  <si>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</si>
  <si>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</si>
  <si>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</si>
  <si>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</si>
  <si>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</si>
  <si>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</si>
  <si>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</si>
  <si>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</si>
  <si>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</si>
  <si>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</si>
  <si>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</si>
  <si>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</si>
  <si>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</si>
  <si>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</si>
  <si>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</si>
  <si>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</si>
  <si>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</si>
  <si>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</si>
  <si>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</si>
  <si>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</si>
  <si>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</si>
  <si>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</si>
  <si>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</si>
  <si>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</si>
  <si>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</si>
  <si>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</si>
  <si>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</si>
  <si>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</si>
  <si>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</si>
  <si>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</si>
  <si>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</si>
  <si>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</si>
  <si>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</si>
  <si>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</si>
  <si>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</si>
  <si>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</si>
  <si>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</si>
  <si>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</si>
  <si>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</si>
  <si>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</si>
  <si>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</si>
  <si>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</si>
  <si>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</si>
  <si>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</si>
  <si>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</si>
  <si>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</si>
  <si>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</si>
  <si>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</si>
  <si>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</si>
  <si>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</si>
  <si>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</si>
  <si>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</si>
  <si>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</si>
  <si>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</si>
  <si>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</si>
  <si>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</si>
  <si>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</si>
  <si>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</si>
  <si>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</si>
  <si>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</si>
  <si>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</si>
  <si>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</si>
  <si>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</si>
  <si>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</si>
  <si>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</si>
  <si>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</si>
  <si>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</si>
  <si>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</si>
  <si>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</si>
  <si>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</si>
  <si>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</si>
  <si>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</si>
  <si>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</si>
  <si>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</si>
  <si>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</si>
  <si>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</si>
  <si>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</si>
  <si>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</si>
  <si>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</si>
  <si>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</si>
  <si>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</si>
  <si>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</si>
  <si>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</si>
  <si>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</si>
  <si>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</si>
  <si>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</si>
  <si>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</si>
  <si>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</si>
  <si>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</si>
  <si>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</si>
  <si>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</si>
  <si>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</si>
  <si>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</si>
  <si>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</si>
  <si>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</si>
  <si>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</si>
  <si>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</si>
  <si>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</si>
  <si>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</si>
  <si>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</si>
  <si>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</si>
  <si>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</si>
  <si>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</si>
  <si>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</si>
  <si>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</si>
  <si>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</si>
  <si>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</si>
  <si>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</si>
  <si>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</si>
  <si>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</si>
  <si>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</si>
  <si>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</si>
  <si>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</si>
  <si>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</si>
  <si>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</si>
  <si>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</si>
  <si>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</si>
  <si>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</si>
  <si>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</si>
  <si>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</si>
  <si>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</si>
  <si>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</si>
  <si>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</si>
  <si>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</si>
  <si>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</si>
  <si>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</si>
  <si>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</si>
  <si>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</si>
  <si>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</si>
  <si>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</si>
  <si>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</si>
  <si>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</si>
  <si>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</si>
  <si>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</si>
  <si>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</si>
  <si>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</si>
  <si>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</si>
  <si>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</si>
  <si>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</si>
  <si>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</si>
  <si>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</si>
  <si>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</si>
  <si>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</si>
  <si>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</si>
  <si>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</si>
  <si>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</si>
  <si>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</si>
  <si>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</si>
  <si>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</si>
  <si>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</si>
  <si>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</si>
  <si>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</si>
  <si>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</si>
  <si>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</si>
  <si>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</si>
  <si>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</si>
  <si>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</si>
  <si>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</si>
  <si>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</si>
  <si>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</si>
  <si>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</si>
  <si>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</si>
  <si>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</si>
  <si>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</si>
  <si>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</si>
  <si>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</si>
  <si>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</si>
  <si>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</si>
  <si>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</si>
  <si>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</si>
  <si>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</si>
  <si>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</si>
  <si>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</si>
  <si>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</si>
  <si>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</si>
  <si>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</si>
  <si>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</si>
  <si>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</si>
  <si>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</si>
  <si>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</si>
  <si>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</si>
  <si>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</si>
  <si>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</si>
  <si>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</si>
  <si>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</si>
  <si>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</si>
  <si>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</si>
  <si>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</si>
  <si>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</si>
  <si>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</si>
  <si>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</si>
  <si>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</si>
  <si>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</si>
  <si>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</si>
  <si>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</si>
  <si>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</si>
  <si>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</si>
  <si>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</si>
  <si>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</si>
  <si>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</si>
  <si>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</si>
  <si>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</si>
  <si>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</si>
  <si>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</si>
  <si>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</si>
  <si>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</si>
  <si>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</si>
  <si>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</si>
  <si>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</si>
  <si>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</si>
  <si>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</si>
  <si>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</si>
  <si>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</si>
  <si>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</si>
  <si>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</si>
  <si>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</si>
  <si>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</si>
  <si>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</si>
  <si>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</si>
  <si>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</si>
  <si>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</si>
  <si>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</si>
  <si>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</si>
  <si>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</si>
  <si>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</si>
  <si>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</si>
  <si>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</si>
  <si>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</si>
  <si>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</si>
  <si>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</si>
  <si>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</si>
  <si>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</si>
  <si>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</si>
  <si>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</si>
  <si>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</si>
  <si>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</si>
  <si>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</si>
  <si>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</si>
  <si>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</si>
  <si>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</si>
  <si>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</si>
  <si>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</si>
  <si>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</si>
  <si>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</si>
  <si>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</si>
  <si>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</si>
  <si>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</si>
  <si>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</si>
  <si>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</si>
  <si>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</si>
  <si>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</si>
  <si>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</si>
  <si>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</si>
  <si>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</si>
  <si>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</si>
  <si>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</si>
  <si>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</si>
  <si>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</si>
  <si>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</si>
  <si>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</si>
  <si>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</si>
  <si>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</si>
  <si>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</si>
  <si>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</si>
  <si>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</si>
  <si>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</si>
  <si>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</si>
  <si>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</si>
  <si>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</si>
  <si>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</si>
  <si>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</si>
  <si>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</si>
  <si>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</si>
  <si>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</si>
  <si>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</si>
  <si>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</si>
  <si>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</si>
  <si>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</si>
  <si>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</si>
  <si>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</si>
  <si>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</si>
  <si>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</si>
  <si>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</si>
  <si>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</si>
  <si>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</si>
  <si>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</si>
  <si>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</si>
  <si>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</si>
  <si>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</si>
  <si>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</si>
  <si>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</si>
  <si>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</si>
  <si>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</si>
  <si>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</si>
  <si>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</si>
  <si>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</si>
  <si>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</si>
  <si>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</si>
  <si>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</si>
  <si>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</si>
  <si>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</si>
  <si>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</si>
  <si>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</si>
  <si>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</si>
  <si>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</si>
  <si>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</si>
  <si>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</si>
  <si>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</si>
  <si>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</si>
  <si>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</si>
  <si>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</si>
  <si>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</si>
  <si>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</si>
  <si>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</si>
  <si>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</si>
  <si>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</si>
  <si>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</si>
  <si>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</si>
  <si>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</si>
  <si>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</si>
  <si>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</si>
  <si>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</si>
  <si>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</si>
  <si>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</si>
  <si>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</si>
  <si>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</si>
  <si>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</si>
  <si>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</si>
  <si>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</si>
  <si>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</si>
  <si>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</si>
  <si>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</si>
  <si>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</si>
  <si>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</si>
  <si>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</si>
  <si>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</si>
  <si>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</si>
  <si>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</si>
  <si>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</si>
  <si>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</si>
  <si>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</si>
  <si>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</si>
  <si>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</si>
  <si>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</si>
  <si>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</si>
  <si>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</si>
  <si>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</si>
  <si>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</si>
  <si>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</si>
  <si>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</si>
  <si>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</si>
  <si>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</si>
  <si>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</si>
  <si>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</si>
  <si>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</si>
  <si>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</si>
  <si>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</si>
  <si>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</si>
  <si>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</si>
  <si>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</si>
  <si>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</si>
  <si>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</si>
  <si>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</si>
  <si>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</si>
  <si>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</si>
  <si>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</si>
  <si>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</si>
  <si>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</si>
  <si>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</si>
  <si>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</si>
  <si>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</si>
  <si>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</si>
  <si>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</si>
  <si>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</si>
  <si>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</si>
  <si>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</si>
  <si>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</si>
  <si>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</si>
  <si>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</si>
  <si>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</si>
  <si>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</si>
  <si>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</si>
  <si>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</si>
  <si>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</si>
  <si>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</si>
  <si>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</si>
  <si>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</si>
  <si>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</si>
  <si>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</si>
  <si>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</si>
  <si>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</si>
  <si>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</si>
  <si>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</si>
  <si>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</si>
  <si>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</si>
  <si>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</si>
  <si>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</si>
  <si>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</si>
  <si>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</si>
  <si>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</si>
  <si>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</si>
  <si>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</si>
  <si>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</si>
  <si>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</si>
  <si>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</si>
  <si>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</si>
  <si>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</si>
  <si>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</si>
  <si>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</si>
  <si>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</si>
  <si>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</si>
  <si>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</si>
  <si>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</si>
  <si>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</si>
  <si>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</si>
  <si>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</si>
  <si>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</si>
  <si>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</si>
  <si>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</si>
  <si>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</si>
  <si>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</si>
  <si>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</si>
  <si>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</si>
  <si>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</si>
  <si>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</si>
  <si>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</si>
  <si>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</si>
  <si>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</si>
  <si>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</si>
  <si>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</si>
  <si>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</si>
  <si>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</si>
  <si>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</si>
  <si>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</si>
  <si>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</si>
  <si>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</si>
  <si>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</si>
  <si>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</si>
  <si>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</si>
  <si>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</si>
  <si>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</si>
  <si>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</si>
  <si>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</si>
  <si>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</si>
  <si>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</si>
  <si>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</si>
  <si>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</si>
  <si>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</si>
  <si>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</si>
  <si>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</si>
  <si>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</si>
  <si>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</si>
  <si>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</si>
  <si>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</si>
  <si>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</si>
  <si>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</si>
  <si>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</si>
  <si>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</si>
  <si>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</si>
  <si>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</si>
  <si>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</si>
  <si>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</si>
  <si>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</si>
  <si>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</si>
  <si>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</si>
  <si>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</si>
  <si>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</si>
  <si>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</si>
  <si>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</si>
  <si>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</si>
  <si>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</si>
  <si>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</si>
  <si>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</si>
  <si>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</si>
  <si>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</si>
  <si>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</si>
  <si>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</si>
  <si>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</si>
  <si>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</si>
  <si>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</si>
  <si>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</si>
  <si>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</si>
  <si>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</si>
  <si>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</si>
  <si>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</si>
  <si>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</si>
  <si>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</si>
  <si>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</si>
  <si>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</si>
  <si>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</si>
  <si>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</si>
  <si>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</si>
  <si>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</si>
  <si>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</si>
  <si>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</si>
  <si>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</si>
  <si>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</si>
  <si>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</si>
  <si>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</si>
  <si>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</si>
  <si>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</si>
  <si>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</si>
  <si>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</si>
  <si>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</si>
  <si>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</si>
  <si>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</si>
  <si>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</si>
  <si>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</si>
  <si>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</si>
  <si>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</si>
  <si>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</si>
  <si>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</si>
  <si>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</si>
  <si>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</si>
  <si>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</si>
  <si>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</si>
  <si>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</si>
  <si>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</si>
  <si>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</si>
  <si>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</si>
  <si>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</si>
  <si>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</si>
  <si>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</si>
  <si>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</si>
  <si>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</si>
  <si>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</si>
  <si>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</si>
  <si>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</si>
  <si>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</si>
  <si>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</si>
  <si>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</si>
  <si>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</si>
  <si>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</si>
  <si>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</si>
  <si>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</si>
  <si>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</si>
  <si>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</si>
  <si>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</si>
  <si>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</si>
  <si>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</si>
  <si>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</si>
  <si>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</si>
  <si>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</si>
  <si>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</si>
  <si>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</si>
  <si>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</si>
  <si>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</si>
  <si>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</si>
  <si>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</si>
  <si>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</si>
  <si>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</si>
  <si>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</si>
  <si>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</si>
  <si>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</si>
  <si>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</si>
  <si>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</si>
  <si>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</si>
  <si>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</si>
  <si>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</si>
  <si>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</si>
  <si>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</si>
  <si>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</si>
  <si>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</si>
  <si>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</si>
  <si>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</si>
  <si>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</si>
  <si>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</si>
  <si>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</si>
  <si>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</si>
  <si>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</si>
  <si>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</si>
  <si>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</si>
  <si>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</si>
  <si>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</si>
  <si>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</si>
  <si>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</si>
  <si>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</si>
  <si>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</si>
  <si>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</si>
  <si>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</si>
  <si>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</si>
  <si>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</si>
  <si>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</si>
  <si>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</si>
  <si>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</si>
  <si>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</si>
  <si>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</si>
  <si>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</si>
  <si>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</si>
  <si>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</si>
  <si>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</si>
  <si>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</si>
  <si>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</si>
  <si>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</si>
  <si>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</si>
  <si>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</si>
  <si>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</si>
  <si>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</si>
  <si>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</si>
  <si>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</si>
  <si>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</si>
  <si>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</si>
  <si>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</si>
  <si>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</si>
  <si>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</si>
  <si>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</si>
  <si>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</si>
  <si>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</si>
  <si>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</si>
  <si>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</si>
  <si>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</si>
  <si>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</si>
  <si>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</si>
  <si>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</si>
  <si>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</si>
  <si>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</si>
  <si>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</si>
  <si>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</si>
  <si>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</si>
  <si>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</si>
  <si>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</si>
  <si>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</si>
  <si>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</si>
  <si>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</si>
  <si>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</si>
  <si>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</si>
  <si>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</si>
  <si>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</si>
  <si>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</si>
  <si>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</si>
  <si>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</si>
  <si>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</si>
  <si>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</si>
  <si>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</si>
  <si>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</si>
  <si>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</si>
  <si>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</si>
  <si>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</si>
  <si>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</si>
  <si>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</si>
  <si>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</si>
  <si>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</si>
  <si>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</si>
  <si>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</si>
  <si>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</si>
  <si>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</si>
  <si>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</si>
  <si>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</si>
  <si>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</si>
  <si>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</si>
  <si>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</si>
  <si>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</si>
  <si>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</si>
  <si>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</si>
  <si>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</si>
  <si>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</si>
  <si>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</si>
  <si>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</si>
  <si>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</si>
  <si>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</si>
  <si>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</si>
  <si>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</si>
  <si>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</si>
  <si>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</si>
  <si>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</si>
  <si>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</si>
  <si>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</si>
  <si>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</si>
  <si>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</si>
  <si>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</si>
  <si>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</si>
  <si>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</si>
  <si>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</si>
  <si>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</si>
  <si>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</si>
  <si>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</si>
  <si>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</si>
  <si>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</si>
  <si>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</si>
  <si>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</si>
  <si>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</si>
  <si>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</si>
  <si>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</si>
  <si>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</si>
  <si>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</si>
  <si>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</si>
  <si>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</si>
  <si>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</si>
  <si>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</si>
  <si>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</si>
  <si>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</si>
  <si>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</si>
  <si>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</si>
  <si>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</si>
  <si>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</si>
  <si>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</si>
  <si>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</si>
  <si>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</si>
  <si>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</si>
  <si>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</si>
  <si>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</si>
  <si>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</si>
  <si>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</si>
  <si>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</si>
  <si>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</si>
  <si>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</si>
  <si>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</si>
  <si>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</si>
  <si>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</si>
  <si>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</si>
  <si>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</si>
  <si>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</si>
  <si>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</si>
  <si>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</si>
  <si>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</si>
  <si>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</si>
  <si>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</si>
  <si>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</si>
  <si>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</si>
  <si>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</si>
  <si>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</si>
  <si>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</si>
  <si>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</si>
  <si>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</si>
  <si>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</si>
  <si>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</si>
  <si>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</si>
  <si>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</si>
  <si>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</si>
  <si>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</si>
  <si>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</si>
  <si>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</si>
  <si>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</si>
  <si>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</si>
  <si>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</si>
  <si>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</si>
  <si>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</si>
  <si>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</si>
  <si>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</si>
  <si>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</si>
  <si>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</si>
  <si>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</si>
  <si>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</si>
  <si>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</si>
  <si>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</si>
  <si>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</si>
  <si>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</si>
  <si>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</si>
  <si>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</si>
  <si>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</si>
  <si>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</si>
  <si>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</si>
  <si>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</si>
  <si>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</si>
  <si>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</si>
  <si>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</si>
  <si>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</si>
  <si>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</si>
  <si>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</si>
  <si>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</si>
  <si>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</si>
  <si>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</si>
  <si>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</si>
  <si>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</si>
  <si>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</si>
  <si>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</si>
  <si>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</si>
  <si>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</si>
  <si>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</si>
  <si>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</si>
  <si>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</si>
  <si>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</si>
  <si>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</si>
  <si>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</si>
  <si>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</si>
  <si>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</si>
  <si>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</si>
  <si>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</si>
  <si>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</si>
  <si>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</si>
  <si>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</si>
  <si>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</si>
  <si>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</si>
  <si>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</si>
  <si>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</si>
  <si>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</si>
  <si>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</si>
  <si>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</si>
  <si>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</si>
  <si>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</si>
  <si>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</si>
  <si>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</si>
  <si>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</si>
  <si>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</si>
  <si>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</si>
  <si>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</si>
  <si>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</si>
  <si>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</si>
  <si>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</si>
  <si>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</si>
  <si>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</si>
  <si>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</si>
  <si>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</si>
  <si>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</si>
  <si>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</si>
  <si>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</si>
  <si>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</si>
  <si>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</si>
  <si>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</si>
  <si>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</si>
  <si>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</si>
  <si>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</si>
  <si>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</si>
  <si>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</si>
  <si>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</si>
  <si>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</si>
  <si>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</si>
  <si>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</si>
  <si>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</si>
  <si>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</si>
  <si>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</si>
  <si>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</si>
  <si>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</si>
  <si>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</si>
  <si>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</si>
  <si>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</si>
  <si>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</si>
  <si>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</si>
  <si>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</si>
  <si>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</si>
  <si>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</si>
  <si>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</si>
  <si>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</si>
  <si>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</si>
  <si>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</si>
  <si>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</si>
  <si>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</si>
  <si>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</si>
  <si>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</si>
  <si>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</si>
  <si>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</si>
  <si>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</si>
  <si>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</si>
  <si>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</si>
  <si>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</si>
  <si>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</si>
  <si>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</si>
  <si>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</si>
  <si>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</si>
  <si>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</si>
  <si>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</si>
  <si>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</si>
  <si>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</si>
  <si>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</si>
  <si>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</si>
  <si>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</si>
  <si>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</si>
  <si>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</si>
  <si>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</si>
  <si>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</si>
  <si>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</si>
  <si>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</si>
  <si>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</si>
  <si>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</si>
  <si>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</si>
  <si>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</si>
  <si>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</si>
  <si>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</si>
  <si>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</si>
  <si>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</si>
  <si>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</si>
  <si>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</si>
  <si>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</si>
  <si>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</si>
  <si>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</si>
  <si>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</si>
  <si>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</si>
  <si>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</si>
  <si>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</si>
  <si>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</si>
  <si>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</si>
  <si>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</si>
  <si>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</si>
  <si>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</si>
  <si>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</si>
  <si>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</si>
  <si>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</si>
  <si>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</si>
  <si>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</si>
  <si>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</si>
  <si>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</si>
  <si>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</si>
  <si>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</si>
  <si>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</si>
  <si>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</si>
  <si>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</si>
  <si>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</si>
  <si>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</si>
  <si>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</si>
  <si>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</si>
  <si>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</si>
  <si>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</si>
  <si>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</si>
  <si>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</si>
  <si>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</si>
  <si>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</si>
  <si>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</si>
  <si>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</si>
  <si>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</si>
  <si>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</si>
  <si>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</si>
  <si>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</si>
  <si>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</si>
  <si>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</si>
  <si>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</si>
  <si>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</si>
  <si>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</si>
  <si>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</si>
  <si>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</si>
  <si>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</si>
  <si>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</si>
  <si>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</si>
  <si>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</si>
  <si>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</si>
  <si>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</si>
  <si>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</si>
  <si>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</si>
  <si>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</si>
  <si>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</si>
  <si>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</si>
  <si>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</si>
  <si>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</si>
  <si>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</si>
  <si>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</si>
  <si>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</si>
  <si>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</si>
  <si>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</si>
  <si>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</si>
  <si>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</si>
  <si>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</si>
  <si>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</si>
  <si>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</si>
  <si>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</si>
  <si>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</si>
  <si>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</si>
  <si>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</si>
  <si>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</si>
  <si>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</si>
  <si>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</si>
  <si>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</si>
  <si>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</si>
  <si>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</si>
  <si>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</si>
  <si>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</si>
  <si>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</si>
  <si>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</si>
  <si>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</si>
  <si>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</si>
  <si>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</si>
  <si>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</si>
  <si>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</si>
  <si>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</si>
  <si>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</si>
  <si>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</si>
  <si>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</si>
  <si>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</si>
  <si>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</si>
  <si>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</si>
  <si>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</si>
  <si>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</si>
  <si>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</si>
  <si>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</si>
  <si>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</si>
  <si>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</si>
  <si>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</si>
  <si>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</si>
  <si>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</si>
  <si>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</si>
  <si>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</si>
  <si>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</si>
  <si>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</si>
  <si>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</si>
  <si>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</si>
  <si>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</si>
  <si>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</si>
  <si>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</si>
  <si>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</si>
  <si>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</si>
  <si>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</si>
  <si>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</si>
  <si>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</si>
  <si>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</si>
  <si>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</si>
  <si>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</si>
  <si>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</si>
  <si>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</si>
  <si>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</si>
  <si>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</si>
  <si>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</si>
  <si>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</si>
  <si>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</si>
  <si>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</si>
  <si>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</si>
  <si>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</si>
  <si>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</si>
  <si>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</si>
  <si>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</si>
  <si>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</si>
  <si>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</si>
  <si>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</si>
  <si>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</si>
  <si>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</si>
  <si>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</si>
  <si>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</si>
  <si>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</si>
  <si>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</si>
  <si>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</si>
  <si>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</si>
  <si>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</si>
  <si>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</si>
  <si>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</si>
  <si>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</si>
  <si>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</si>
  <si>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</si>
  <si>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</si>
  <si>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</si>
  <si>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</si>
  <si>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</si>
  <si>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</si>
  <si>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</si>
  <si>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</si>
  <si>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</si>
  <si>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</si>
  <si>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</si>
  <si>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</si>
  <si>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</si>
  <si>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</si>
  <si>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</si>
  <si>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</si>
  <si>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</si>
  <si>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</si>
  <si>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</si>
  <si>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</si>
  <si>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</si>
  <si>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</si>
  <si>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</si>
  <si>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</si>
  <si>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</si>
  <si>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</si>
  <si>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</si>
  <si>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</si>
  <si>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</si>
  <si>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</si>
  <si>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</si>
  <si>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</si>
  <si>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</si>
  <si>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</si>
  <si>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</si>
  <si>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</si>
  <si>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</si>
  <si>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</si>
  <si>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</si>
  <si>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</si>
  <si>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</si>
  <si>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</si>
  <si>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</si>
  <si>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</si>
  <si>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</si>
  <si>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</si>
  <si>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</si>
  <si>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</si>
  <si>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</si>
  <si>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</si>
  <si>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</si>
  <si>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</si>
  <si>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</si>
  <si>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</si>
  <si>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</si>
  <si>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</si>
  <si>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</si>
  <si>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</si>
  <si>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</si>
  <si>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</si>
  <si>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</si>
  <si>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</si>
  <si>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</si>
  <si>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</si>
  <si>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</si>
  <si>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</si>
  <si>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</si>
  <si>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</si>
  <si>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</si>
  <si>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</si>
  <si>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</si>
  <si>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</si>
  <si>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</si>
  <si>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</si>
  <si>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</si>
  <si>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</si>
  <si>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</si>
  <si>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</si>
  <si>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</si>
  <si>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</si>
  <si>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</si>
  <si>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</si>
  <si>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</si>
  <si>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</si>
  <si>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</si>
  <si>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</si>
  <si>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</si>
  <si>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</si>
  <si>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</si>
  <si>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</si>
  <si>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</si>
  <si>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</si>
  <si>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</si>
  <si>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</si>
  <si>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</si>
  <si>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</si>
  <si>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</si>
  <si>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</si>
  <si>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</si>
  <si>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</si>
  <si>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</si>
  <si>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</si>
  <si>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</si>
  <si>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</si>
  <si>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</si>
  <si>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</si>
  <si>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</si>
  <si>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</si>
  <si>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</si>
  <si>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</si>
  <si>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</si>
  <si>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</si>
  <si>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</si>
  <si>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</si>
  <si>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</si>
  <si>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</si>
  <si>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</si>
  <si>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</si>
  <si>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</si>
  <si>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</si>
  <si>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</si>
  <si>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</si>
  <si>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</si>
  <si>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</si>
  <si>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</si>
  <si>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</si>
  <si>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</si>
  <si>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</si>
  <si>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</si>
  <si>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</si>
  <si>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</si>
  <si>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</si>
  <si>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</si>
  <si>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</si>
  <si>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</si>
  <si>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</si>
  <si>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</si>
  <si>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</si>
  <si>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</si>
  <si>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</si>
  <si>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</si>
  <si>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</si>
  <si>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</si>
  <si>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</si>
  <si>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</si>
  <si>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</si>
  <si>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</si>
  <si>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</si>
  <si>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</si>
  <si>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</si>
  <si>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</si>
  <si>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</si>
  <si>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</si>
  <si>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</si>
  <si>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</si>
  <si>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</si>
  <si>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</si>
  <si>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</si>
  <si>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</si>
  <si>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</si>
  <si>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</si>
  <si>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</si>
  <si>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</si>
  <si>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</si>
  <si>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</si>
  <si>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</si>
  <si>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</si>
  <si>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</si>
  <si>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</si>
  <si>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</si>
  <si>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</si>
  <si>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</si>
  <si>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</si>
  <si>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</si>
  <si>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</si>
  <si>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</si>
  <si>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</si>
  <si>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</si>
  <si>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</si>
  <si>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</si>
  <si>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</si>
  <si>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</si>
  <si>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</si>
  <si>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</si>
  <si>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</si>
  <si>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</si>
  <si>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</si>
  <si>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</si>
  <si>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</si>
  <si>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</si>
  <si>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</si>
  <si>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</si>
  <si>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</si>
  <si>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</si>
  <si>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</si>
  <si>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</si>
  <si>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</si>
  <si>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</si>
  <si>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</si>
  <si>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</si>
  <si>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</si>
  <si>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</si>
  <si>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</si>
  <si>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</si>
  <si>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</si>
  <si>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</si>
  <si>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</si>
  <si>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</si>
  <si>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</si>
  <si>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</si>
  <si>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</si>
  <si>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</si>
  <si>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</si>
  <si>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</si>
  <si>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</si>
  <si>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</si>
  <si>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</si>
  <si>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</si>
  <si>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</si>
  <si>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</si>
  <si>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</si>
  <si>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</si>
  <si>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</si>
  <si>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</si>
  <si>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</si>
  <si>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</si>
  <si>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</si>
  <si>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</si>
  <si>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</si>
  <si>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</si>
  <si>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</si>
  <si>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</si>
  <si>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</si>
  <si>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</si>
  <si>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</si>
  <si>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</si>
  <si>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</si>
  <si>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</si>
  <si>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</si>
  <si>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</si>
  <si>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</si>
  <si>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</si>
  <si>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</si>
  <si>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</si>
  <si>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</si>
  <si>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</si>
  <si>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</si>
  <si>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</si>
  <si>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</si>
  <si>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</si>
  <si>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</si>
  <si>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</si>
  <si>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</si>
  <si>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</si>
  <si>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</si>
  <si>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</si>
  <si>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</si>
  <si>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</si>
  <si>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</si>
  <si>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</si>
  <si>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</si>
  <si>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</si>
  <si>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</si>
  <si>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</si>
  <si>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</si>
  <si>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</si>
  <si>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</si>
  <si>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</si>
  <si>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</si>
  <si>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</si>
  <si>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</si>
  <si>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</si>
  <si>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</si>
  <si>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</si>
  <si>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</si>
  <si>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</si>
  <si>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</si>
  <si>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</si>
  <si>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</si>
  <si>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</si>
  <si>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</si>
  <si>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</si>
  <si>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</si>
  <si>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</si>
  <si>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</si>
  <si>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</si>
  <si>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</si>
  <si>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</si>
  <si>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</si>
  <si>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</si>
  <si>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</si>
  <si>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</si>
  <si>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</si>
  <si>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</si>
  <si>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</si>
  <si>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</si>
  <si>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</si>
  <si>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</si>
  <si>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</si>
  <si>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</si>
  <si>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</si>
  <si>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</si>
  <si>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</si>
  <si>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</si>
  <si>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</si>
  <si>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</si>
  <si>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</si>
  <si>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</si>
  <si>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</si>
  <si>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</si>
  <si>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</si>
  <si>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</si>
  <si>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</si>
  <si>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</si>
  <si>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</si>
  <si>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</si>
  <si>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</si>
  <si>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</si>
  <si>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</si>
  <si>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</si>
  <si>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</si>
  <si>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</si>
  <si>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</si>
  <si>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</si>
  <si>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</si>
  <si>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</si>
  <si>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</si>
  <si>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</si>
  <si>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</si>
  <si>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</si>
  <si>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</si>
  <si>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</si>
  <si>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</si>
  <si>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</si>
  <si>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</si>
  <si>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</si>
  <si>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</si>
  <si>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</si>
  <si>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</si>
  <si>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</si>
  <si>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</si>
  <si>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</si>
  <si>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</si>
  <si>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</si>
  <si>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</si>
  <si>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</si>
  <si>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</si>
  <si>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</si>
  <si>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</si>
  <si>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</si>
  <si>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</si>
  <si>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</si>
  <si>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</si>
  <si>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</si>
  <si>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</si>
  <si>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</si>
  <si>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</si>
  <si>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</si>
  <si>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</si>
  <si>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</si>
  <si>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</si>
  <si>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</si>
  <si>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</si>
  <si>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</si>
  <si>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</si>
  <si>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</si>
  <si>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</si>
  <si>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</si>
  <si>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</si>
  <si>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</si>
  <si>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</si>
  <si>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</si>
  <si>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</si>
  <si>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</si>
  <si>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</si>
  <si>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</si>
  <si>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</si>
  <si>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</si>
  <si>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</si>
  <si>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</si>
  <si>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</si>
  <si>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</si>
  <si>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</si>
  <si>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</si>
  <si>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</si>
  <si>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</si>
  <si>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</si>
  <si>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</si>
  <si>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</si>
  <si>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</si>
  <si>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</si>
  <si>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</si>
  <si>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</si>
  <si>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</si>
  <si>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</si>
  <si>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</si>
  <si>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</si>
  <si>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</si>
  <si>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</si>
  <si>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</si>
  <si>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</si>
  <si>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</si>
  <si>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</si>
  <si>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</si>
  <si>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</si>
  <si>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</si>
  <si>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</si>
  <si>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</si>
  <si>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</si>
  <si>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</si>
  <si>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</si>
  <si>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</si>
  <si>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</si>
  <si>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</si>
  <si>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</si>
  <si>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</si>
  <si>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</si>
  <si>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</si>
  <si>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</si>
  <si>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</si>
  <si>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</si>
  <si>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</si>
  <si>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</si>
  <si>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</si>
  <si>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</si>
  <si>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</si>
  <si>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</si>
  <si>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</si>
  <si>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</si>
  <si>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</si>
  <si>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</si>
  <si>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</si>
  <si>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</si>
  <si>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</si>
  <si>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</si>
  <si>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</si>
  <si>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</si>
  <si>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</si>
  <si>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</si>
  <si>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</si>
  <si>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</si>
  <si>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</si>
  <si>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</si>
  <si>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</si>
  <si>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</si>
  <si>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</si>
  <si>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</si>
  <si>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</si>
  <si>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</si>
  <si>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</si>
  <si>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</si>
  <si>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</si>
  <si>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</si>
  <si>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</si>
  <si>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</si>
  <si>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</si>
  <si>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</si>
  <si>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</si>
  <si>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</si>
  <si>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</si>
  <si>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</si>
  <si>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</si>
  <si>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</si>
  <si>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</si>
  <si>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</si>
  <si>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</si>
  <si>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</si>
  <si>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</si>
  <si>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</si>
  <si>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</si>
  <si>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</si>
  <si>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</si>
  <si>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</si>
  <si>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</si>
  <si>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</si>
  <si>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</si>
  <si>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</si>
  <si>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</si>
  <si>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</si>
  <si>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</si>
  <si>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</si>
  <si>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</si>
  <si>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</si>
  <si>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</si>
  <si>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</si>
  <si>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</si>
  <si>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</si>
  <si>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</si>
  <si>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</si>
  <si>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</si>
  <si>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</si>
  <si>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</si>
  <si>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</si>
  <si>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</si>
  <si>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</si>
  <si>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</si>
  <si>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</si>
  <si>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</si>
  <si>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</si>
  <si>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</si>
  <si>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</si>
  <si>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</si>
  <si>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</si>
  <si>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</si>
  <si>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</si>
  <si>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</si>
  <si>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</si>
  <si>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</si>
  <si>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</si>
  <si>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</si>
  <si>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</si>
  <si>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</si>
  <si>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</si>
  <si>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</si>
  <si>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</si>
  <si>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</si>
  <si>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</si>
  <si>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</si>
  <si>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</si>
  <si>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</si>
  <si>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</si>
  <si>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</si>
  <si>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</si>
  <si>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</si>
  <si>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</si>
  <si>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</si>
  <si>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</si>
  <si>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</si>
  <si>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</si>
  <si>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</si>
  <si>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</si>
  <si>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</si>
  <si>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</si>
  <si>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</si>
  <si>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</si>
  <si>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</si>
  <si>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</si>
  <si>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</si>
  <si>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</si>
  <si>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</si>
  <si>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</si>
  <si>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</si>
  <si>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</si>
  <si>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</si>
  <si>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</si>
  <si>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</si>
  <si>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</si>
  <si>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</si>
  <si>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</si>
  <si>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</si>
  <si>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</si>
  <si>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</si>
  <si>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</si>
  <si>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</si>
  <si>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</si>
  <si>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</si>
  <si>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</si>
  <si>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</si>
  <si>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</si>
  <si>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</si>
  <si>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</si>
  <si>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</si>
  <si>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</si>
  <si>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</si>
  <si>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</si>
  <si>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</si>
  <si>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</si>
  <si>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</si>
  <si>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</si>
  <si>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</si>
  <si>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</si>
  <si>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</si>
  <si>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</si>
  <si>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</si>
  <si>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</si>
  <si>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</si>
  <si>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</si>
  <si>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</si>
  <si>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</si>
  <si>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</si>
  <si>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</si>
  <si>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</si>
  <si>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</si>
  <si>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</si>
  <si>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</si>
  <si>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</si>
  <si>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</si>
  <si>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</si>
  <si>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</si>
  <si>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</si>
  <si>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</si>
  <si>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</si>
  <si>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</si>
  <si>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</si>
  <si>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</si>
  <si>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</si>
  <si>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</si>
  <si>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</si>
  <si>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</si>
  <si>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</si>
  <si>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</si>
  <si>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</si>
  <si>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</si>
  <si>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</si>
  <si>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</si>
  <si>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</si>
  <si>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</si>
  <si>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</si>
  <si>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</si>
  <si>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</si>
  <si>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</si>
  <si>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</si>
  <si>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</si>
  <si>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</si>
  <si>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</si>
  <si>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</si>
  <si>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</si>
  <si>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</si>
  <si>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</si>
  <si>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</si>
  <si>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</si>
  <si>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</si>
  <si>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</si>
  <si>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</si>
  <si>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</si>
  <si>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</si>
  <si>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</si>
  <si>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</si>
  <si>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</si>
  <si>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</si>
  <si>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</si>
  <si>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</si>
  <si>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</si>
  <si>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</si>
  <si>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</si>
  <si>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</si>
  <si>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</si>
  <si>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</si>
  <si>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</si>
  <si>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</si>
  <si>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</si>
  <si>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</si>
  <si>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</si>
  <si>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</si>
  <si>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</si>
  <si>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</si>
  <si>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</si>
  <si>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</si>
  <si>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</si>
  <si>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</si>
  <si>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</si>
  <si>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</si>
  <si>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</si>
  <si>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</si>
  <si>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</si>
  <si>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</si>
  <si>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</si>
  <si>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</si>
  <si>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</si>
  <si>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</si>
  <si>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</si>
  <si>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</si>
  <si>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</si>
  <si>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</si>
  <si>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</si>
  <si>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</si>
  <si>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</si>
  <si>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</si>
  <si>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</si>
  <si>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</si>
  <si>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</si>
  <si>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</si>
  <si>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</si>
  <si>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</si>
  <si>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</si>
  <si>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</si>
  <si>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</si>
  <si>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</si>
  <si>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</si>
  <si>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</si>
  <si>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</si>
  <si>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</si>
  <si>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</si>
  <si>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</si>
  <si>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</si>
  <si>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</si>
  <si>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</si>
  <si>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</si>
  <si>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</si>
  <si>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</si>
  <si>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</si>
  <si>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</si>
  <si>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</si>
  <si>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</si>
  <si>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</si>
  <si>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</si>
  <si>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</si>
  <si>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</si>
  <si>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</si>
  <si>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</si>
  <si>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</si>
  <si>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</si>
  <si>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</si>
  <si>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</si>
  <si>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</si>
  <si>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</si>
  <si>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</si>
  <si>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</si>
  <si>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</si>
  <si>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</si>
  <si>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</si>
  <si>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</si>
  <si>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</si>
  <si>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</si>
  <si>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</si>
  <si>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</si>
  <si>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</si>
  <si>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</si>
  <si>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</si>
  <si>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</si>
  <si>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</si>
  <si>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</si>
  <si>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</si>
  <si>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</si>
  <si>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</si>
  <si>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</si>
  <si>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</si>
  <si>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</si>
  <si>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</si>
  <si>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</si>
  <si>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</si>
  <si>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</si>
  <si>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</si>
  <si>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</si>
  <si>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</si>
  <si>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</si>
  <si>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</si>
  <si>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</si>
  <si>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</si>
  <si>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</si>
  <si>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</si>
  <si>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</si>
  <si>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</si>
  <si>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</si>
  <si>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</si>
  <si>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</si>
  <si>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</si>
  <si>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</si>
  <si>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</si>
  <si>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</si>
  <si>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</si>
  <si>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</si>
  <si>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</si>
  <si>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</si>
  <si>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</si>
  <si>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</si>
  <si>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</si>
  <si>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</si>
  <si>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</si>
  <si>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</si>
  <si>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</si>
  <si>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</si>
  <si>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</si>
  <si>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</si>
  <si>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</si>
  <si>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</si>
  <si>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</si>
  <si>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</si>
  <si>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</si>
  <si>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</si>
  <si>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</si>
  <si>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</si>
  <si>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</si>
  <si>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</si>
  <si>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</si>
  <si>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</si>
  <si>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</si>
  <si>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</si>
  <si>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</si>
  <si>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</si>
  <si>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</si>
  <si>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</si>
  <si>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</si>
  <si>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</si>
  <si>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</si>
  <si>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</si>
  <si>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</si>
  <si>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</si>
  <si>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</si>
  <si>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</si>
  <si>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</si>
  <si>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</si>
  <si>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</si>
  <si>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</si>
  <si>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</si>
  <si>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</si>
  <si>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</si>
  <si>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</si>
  <si>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</si>
  <si>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</si>
  <si>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</si>
  <si>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</si>
  <si>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</si>
  <si>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</si>
  <si>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</si>
  <si>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</si>
  <si>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</si>
  <si>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</si>
  <si>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</si>
  <si>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</si>
  <si>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</si>
  <si>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</si>
  <si>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</si>
  <si>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</si>
  <si>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</si>
  <si>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</si>
  <si>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</si>
  <si>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</si>
  <si>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</si>
  <si>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</si>
  <si>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</si>
  <si>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</si>
  <si>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</si>
  <si>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</si>
  <si>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</si>
  <si>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</si>
  <si>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</si>
  <si>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</si>
  <si>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</si>
  <si>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</si>
  <si>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</si>
  <si>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</si>
  <si>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</si>
  <si>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</si>
  <si>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</si>
  <si>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</si>
  <si>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</si>
  <si>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</si>
  <si>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</si>
  <si>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</si>
  <si>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</si>
  <si>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</si>
  <si>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</si>
  <si>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</si>
  <si>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</si>
  <si>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</si>
  <si>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</si>
  <si>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</si>
  <si>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</si>
  <si>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</si>
  <si>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</si>
  <si>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</si>
  <si>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</si>
  <si>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</si>
  <si>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</si>
  <si>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</si>
  <si>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</si>
  <si>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</si>
  <si>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</si>
  <si>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</si>
  <si>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</si>
  <si>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</si>
  <si>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</si>
  <si>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</si>
  <si>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</si>
  <si>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</si>
  <si>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</si>
  <si>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</si>
  <si>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</si>
  <si>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</si>
  <si>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</si>
  <si>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</si>
  <si>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</si>
  <si>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</si>
  <si>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</si>
  <si>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</si>
  <si>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</si>
  <si>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</si>
  <si>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</si>
  <si>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</si>
  <si>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</si>
  <si>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</si>
  <si>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</si>
  <si>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</si>
  <si>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</si>
  <si>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</si>
  <si>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</si>
  <si>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</si>
  <si>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</si>
  <si>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</si>
  <si>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</si>
  <si>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</si>
  <si>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</si>
  <si>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</si>
  <si>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</si>
  <si>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</si>
  <si>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</si>
  <si>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</si>
  <si>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</si>
  <si>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</si>
  <si>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</si>
  <si>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</si>
  <si>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</si>
  <si>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</si>
  <si>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</si>
  <si>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</si>
  <si>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</si>
  <si>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</si>
  <si>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</si>
  <si>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</si>
  <si>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</si>
  <si>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</si>
  <si>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</si>
  <si>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</si>
  <si>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</si>
  <si>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</si>
  <si>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</si>
  <si>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</si>
  <si>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</si>
  <si>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</si>
  <si>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</si>
  <si>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</si>
  <si>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</si>
  <si>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</si>
  <si>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</si>
  <si>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</si>
  <si>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</si>
  <si>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</si>
  <si>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</si>
  <si>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</si>
  <si>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</si>
  <si>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</si>
  <si>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</si>
  <si>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</si>
  <si>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</si>
  <si>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</si>
  <si>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</si>
  <si>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</si>
  <si>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</si>
  <si>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</si>
  <si>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</si>
  <si>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</si>
  <si>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</si>
  <si>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</si>
  <si>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</si>
  <si>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</si>
  <si>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</si>
  <si>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</si>
  <si>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</si>
  <si>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</si>
  <si>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</si>
  <si>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</si>
  <si>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</si>
  <si>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</si>
  <si>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</si>
  <si>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</si>
  <si>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</si>
  <si>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</si>
  <si>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</si>
  <si>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</si>
  <si>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</si>
  <si>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</si>
  <si>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</si>
  <si>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</si>
  <si>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</si>
  <si>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</si>
  <si>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</si>
  <si>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</si>
  <si>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</si>
  <si>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</si>
  <si>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</si>
  <si>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</si>
  <si>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</si>
  <si>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</si>
  <si>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</si>
  <si>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</si>
  <si>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</si>
  <si>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</si>
  <si>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</si>
  <si>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</si>
  <si>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</si>
  <si>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</si>
  <si>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</si>
  <si>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</si>
  <si>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</si>
  <si>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</si>
  <si>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</si>
  <si>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</si>
  <si>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</si>
  <si>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</si>
  <si>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</si>
  <si>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</si>
  <si>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</si>
  <si>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</si>
  <si>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</si>
  <si>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</si>
  <si>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</si>
  <si>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</si>
  <si>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</si>
  <si>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</si>
  <si>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</si>
  <si>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</si>
  <si>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</si>
  <si>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</si>
  <si>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</si>
  <si>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</si>
  <si>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</si>
  <si>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</si>
  <si>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</si>
  <si>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</si>
  <si>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</si>
  <si>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</si>
  <si>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</si>
  <si>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</si>
  <si>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</si>
  <si>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</si>
  <si>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</si>
  <si>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</si>
  <si>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</si>
  <si>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</si>
  <si>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</si>
  <si>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</si>
  <si>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</si>
  <si>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</si>
  <si>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</si>
  <si>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</si>
  <si>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</si>
  <si>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</si>
  <si>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</si>
  <si>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</si>
  <si>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</si>
  <si>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</si>
  <si>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</si>
  <si>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</si>
  <si>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</si>
  <si>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</si>
  <si>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</si>
  <si>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</si>
  <si>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</si>
  <si>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</si>
  <si>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</si>
  <si>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</si>
  <si>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</si>
  <si>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</si>
  <si>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</si>
  <si>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</si>
  <si>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</si>
  <si>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</si>
  <si>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</si>
  <si>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</si>
  <si>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</si>
  <si>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</si>
  <si>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</si>
  <si>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</si>
  <si>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</si>
  <si>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</si>
  <si>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</si>
  <si>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</si>
  <si>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</si>
  <si>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</si>
  <si>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</si>
  <si>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</si>
  <si>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</si>
  <si>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</si>
  <si>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</si>
  <si>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</si>
  <si>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</si>
  <si>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</si>
  <si>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</si>
  <si>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</si>
  <si>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</si>
  <si>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</si>
  <si>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</si>
  <si>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</si>
  <si>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</si>
  <si>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</si>
  <si>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</si>
  <si>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</si>
  <si>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</si>
  <si>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</si>
  <si>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</si>
  <si>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</si>
  <si>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</si>
  <si>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</si>
  <si>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</si>
  <si>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</si>
  <si>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</si>
  <si>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</si>
  <si>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</si>
  <si>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</si>
  <si>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</si>
  <si>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</si>
  <si>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</si>
  <si>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</si>
  <si>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</si>
  <si>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</si>
  <si>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</si>
  <si>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</si>
  <si>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</si>
  <si>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</si>
  <si>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</si>
  <si>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</si>
  <si>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</si>
  <si>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</si>
  <si>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</si>
  <si>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</si>
  <si>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</si>
  <si>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</si>
  <si>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</si>
  <si>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</si>
  <si>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</si>
  <si>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</si>
  <si>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</si>
  <si>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</si>
  <si>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</si>
  <si>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</si>
  <si>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</si>
  <si>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</si>
  <si>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</si>
  <si>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</si>
  <si>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</si>
  <si>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</si>
  <si>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</si>
  <si>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</si>
  <si>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</si>
  <si>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</si>
  <si>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</si>
  <si>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</si>
  <si>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</si>
  <si>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</si>
  <si>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</si>
  <si>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</si>
  <si>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</si>
  <si>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</si>
  <si>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</si>
  <si>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</si>
  <si>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</si>
  <si>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</si>
  <si>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</si>
  <si>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</si>
  <si>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</si>
  <si>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</si>
  <si>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</si>
  <si>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</si>
  <si>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</si>
  <si>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</si>
  <si>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</si>
  <si>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</si>
  <si>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</si>
  <si>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</si>
  <si>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</si>
  <si>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</si>
  <si>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</si>
  <si>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</si>
  <si>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</si>
  <si>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</si>
  <si>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</si>
  <si>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</si>
  <si>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</si>
  <si>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</si>
  <si>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</si>
  <si>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</si>
  <si>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</si>
  <si>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</si>
  <si>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</si>
  <si>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</si>
  <si>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</si>
  <si>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</si>
  <si>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</si>
  <si>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</si>
  <si>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</si>
  <si>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</si>
  <si>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</si>
  <si>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</si>
  <si>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</si>
  <si>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</si>
  <si>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</si>
  <si>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</si>
  <si>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</si>
  <si>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</si>
  <si>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</si>
  <si>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</si>
  <si>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</si>
  <si>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</si>
  <si>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</si>
  <si>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</si>
  <si>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</si>
  <si>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</si>
  <si>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</si>
  <si>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</si>
  <si>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</si>
  <si>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</si>
  <si>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</si>
  <si>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</si>
  <si>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</si>
  <si>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</si>
  <si>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</si>
  <si>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</si>
  <si>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</si>
  <si>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</si>
  <si>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</si>
  <si>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</si>
  <si>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</si>
  <si>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</si>
  <si>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</si>
  <si>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</si>
  <si>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</si>
  <si>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</si>
  <si>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</si>
  <si>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</si>
  <si>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</si>
  <si>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</si>
  <si>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</si>
  <si>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</si>
  <si>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</si>
  <si>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</si>
  <si>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</si>
  <si>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</si>
  <si>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</si>
  <si>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</si>
  <si>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</si>
  <si>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</si>
  <si>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</si>
  <si>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</si>
  <si>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</si>
  <si>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</si>
  <si>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</si>
  <si>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</si>
  <si>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</si>
  <si>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</si>
  <si>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</si>
  <si>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</si>
  <si>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</si>
  <si>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</si>
  <si>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</si>
  <si>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</si>
  <si>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</si>
  <si>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</si>
  <si>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</si>
  <si>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</si>
  <si>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</si>
  <si>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</si>
  <si>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</si>
  <si>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</si>
  <si>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</si>
  <si>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</si>
  <si>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</si>
  <si>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</si>
  <si>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</si>
  <si>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</si>
  <si>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</si>
  <si>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</si>
  <si>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</si>
  <si>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</si>
  <si>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</si>
  <si>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</si>
  <si>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</si>
  <si>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</si>
  <si>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</si>
  <si>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</si>
  <si>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</si>
  <si>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</si>
  <si>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</si>
  <si>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</si>
  <si>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</si>
  <si>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</si>
  <si>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</si>
  <si>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</si>
  <si>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</si>
  <si>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</si>
  <si>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</si>
  <si>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</si>
  <si>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</si>
  <si>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</si>
  <si>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</si>
  <si>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</si>
  <si>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</si>
  <si>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</si>
  <si>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</si>
  <si>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</si>
  <si>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</si>
  <si>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</si>
  <si>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</si>
  <si>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</si>
  <si>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</si>
  <si>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</si>
  <si>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</si>
  <si>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</si>
  <si>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</si>
  <si>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</si>
  <si>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</si>
  <si>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</si>
  <si>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</si>
  <si>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</si>
  <si>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</si>
  <si>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</si>
  <si>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</si>
  <si>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</si>
  <si>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</si>
  <si>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</si>
  <si>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</si>
  <si>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</si>
  <si>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</si>
  <si>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</si>
  <si>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</si>
  <si>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</si>
  <si>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</si>
  <si>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</si>
  <si>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</si>
  <si>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</si>
  <si>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</si>
  <si>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</si>
  <si>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</si>
  <si>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</si>
  <si>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</si>
  <si>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</si>
  <si>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</si>
  <si>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</si>
  <si>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</si>
  <si>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</si>
  <si>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</si>
  <si>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</si>
  <si>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</si>
  <si>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</si>
  <si>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</si>
  <si>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</si>
  <si>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</si>
  <si>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</si>
  <si>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</si>
  <si>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</si>
  <si>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</si>
  <si>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</si>
  <si>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</si>
  <si>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</si>
  <si>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</si>
  <si>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</si>
  <si>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</si>
  <si>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</si>
  <si>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</si>
  <si>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</si>
  <si>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</si>
  <si>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</si>
  <si>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</si>
  <si>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</si>
  <si>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</si>
  <si>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</si>
  <si>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</si>
  <si>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</si>
  <si>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</si>
  <si>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</si>
  <si>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</si>
  <si>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</si>
  <si>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</si>
  <si>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</si>
  <si>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</si>
  <si>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</si>
  <si>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</si>
  <si>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</si>
  <si>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</si>
  <si>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</si>
  <si>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</si>
  <si>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</si>
  <si>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</si>
  <si>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</si>
  <si>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</si>
  <si>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</si>
  <si>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</si>
  <si>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</si>
  <si>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</si>
  <si>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</si>
  <si>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</si>
  <si>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</si>
  <si>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</si>
  <si>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</si>
  <si>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</si>
  <si>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</si>
  <si>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</si>
  <si>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</si>
  <si>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</si>
  <si>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</si>
  <si>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</si>
  <si>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</si>
  <si>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</si>
  <si>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</si>
  <si>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</si>
  <si>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</si>
  <si>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</si>
  <si>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</si>
  <si>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</si>
  <si>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</si>
  <si>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</si>
  <si>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</si>
  <si>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</si>
  <si>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</si>
  <si>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</si>
  <si>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</si>
  <si>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</si>
  <si>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</si>
  <si>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</si>
  <si>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</si>
  <si>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</si>
  <si>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</si>
  <si>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</si>
  <si>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</si>
  <si>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</si>
  <si>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</si>
  <si>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</si>
  <si>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</si>
  <si>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</si>
  <si>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</si>
  <si>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</si>
  <si>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</si>
  <si>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</si>
  <si>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</si>
  <si>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</si>
  <si>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</si>
  <si>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</si>
  <si>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</si>
  <si>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</si>
  <si>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</si>
  <si>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</si>
  <si>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</si>
  <si>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</si>
  <si>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</si>
  <si>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</si>
  <si>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</si>
  <si>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</si>
  <si>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</si>
  <si>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</si>
  <si>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</si>
  <si>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</si>
  <si>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</si>
  <si>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</si>
  <si>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</si>
  <si>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</si>
  <si>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</si>
  <si>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</si>
  <si>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</si>
  <si>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</si>
  <si>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</si>
  <si>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</si>
  <si>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</si>
  <si>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</si>
  <si>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</si>
  <si>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</si>
  <si>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</si>
  <si>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</si>
  <si>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</si>
  <si>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</si>
  <si>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</si>
  <si>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</si>
  <si>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</si>
  <si>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</si>
  <si>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</si>
  <si>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</si>
  <si>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</si>
  <si>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</si>
  <si>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</si>
  <si>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</si>
  <si>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</si>
  <si>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</si>
  <si>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</si>
  <si>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</si>
  <si>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</si>
  <si>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</si>
  <si>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</si>
  <si>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</si>
  <si>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</si>
  <si>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</si>
  <si>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</si>
  <si>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</si>
  <si>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</si>
  <si>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</si>
  <si>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</si>
  <si>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</si>
  <si>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</si>
  <si>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</si>
  <si>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</si>
  <si>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</si>
  <si>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</si>
  <si>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</si>
  <si>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</si>
  <si>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</si>
  <si>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</si>
  <si>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</si>
  <si>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</si>
  <si>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</si>
  <si>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</si>
  <si>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</si>
  <si>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</si>
  <si>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</si>
  <si>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</si>
  <si>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</si>
  <si>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</si>
  <si>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</si>
  <si>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</si>
  <si>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</si>
  <si>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</si>
  <si>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</si>
  <si>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</si>
  <si>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</si>
  <si>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</si>
  <si>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</si>
  <si>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</si>
  <si>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</si>
  <si>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</si>
  <si>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</si>
  <si>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</si>
  <si>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</si>
  <si>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</si>
  <si>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</si>
  <si>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</si>
  <si>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</si>
  <si>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</si>
  <si>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</si>
  <si>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</si>
  <si>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</si>
  <si>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</si>
  <si>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</si>
  <si>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</si>
  <si>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</si>
  <si>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</si>
  <si>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</si>
  <si>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</si>
  <si>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</si>
  <si>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</si>
  <si>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</si>
  <si>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</si>
  <si>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</si>
  <si>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</si>
  <si>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</si>
  <si>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</si>
  <si>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</si>
  <si>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</si>
  <si>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</si>
  <si>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</si>
  <si>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</si>
  <si>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</si>
  <si>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</si>
  <si>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</si>
  <si>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</si>
  <si>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</si>
  <si>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</si>
  <si>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</si>
  <si>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</si>
  <si>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</si>
  <si>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</si>
  <si>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</si>
  <si>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</si>
  <si>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</si>
  <si>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</si>
  <si>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</si>
  <si>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</si>
  <si>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</si>
  <si>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</si>
  <si>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</si>
  <si>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</si>
  <si>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</si>
  <si>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</si>
  <si>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</si>
  <si>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</si>
  <si>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</si>
  <si>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</si>
  <si>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</si>
  <si>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</si>
  <si>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</si>
  <si>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</si>
  <si>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</si>
  <si>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</si>
  <si>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</si>
  <si>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</si>
  <si>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</si>
  <si>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</si>
  <si>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</si>
  <si>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</si>
  <si>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</si>
  <si>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</si>
  <si>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</si>
  <si>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</si>
  <si>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</si>
  <si>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</si>
  <si>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</si>
  <si>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</si>
  <si>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</si>
  <si>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</si>
  <si>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</si>
  <si>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</si>
  <si>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</si>
  <si>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</si>
  <si>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</si>
  <si>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</si>
  <si>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</si>
  <si>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</si>
  <si>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</si>
  <si>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</si>
  <si>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</si>
  <si>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</si>
  <si>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</si>
  <si>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</si>
  <si>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</si>
  <si>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</si>
  <si>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</si>
  <si>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</si>
  <si>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</si>
  <si>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</si>
  <si>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</si>
  <si>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</si>
  <si>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</si>
  <si>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</si>
  <si>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</si>
  <si>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</si>
  <si>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</si>
  <si>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</si>
  <si>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</si>
  <si>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</si>
  <si>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</si>
  <si>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</si>
  <si>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</si>
  <si>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</si>
  <si>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</si>
  <si>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</si>
  <si>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</si>
  <si>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</si>
  <si>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</si>
  <si>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</si>
  <si>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</si>
  <si>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</si>
  <si>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</si>
  <si>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</si>
  <si>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</si>
  <si>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</si>
  <si>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</si>
  <si>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</si>
  <si>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</si>
  <si>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</si>
  <si>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</si>
  <si>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</si>
  <si>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</si>
  <si>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</si>
  <si>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</si>
  <si>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</si>
  <si>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</si>
  <si>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</si>
  <si>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</si>
  <si>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</si>
  <si>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</si>
  <si>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</si>
  <si>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</si>
  <si>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</si>
  <si>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</si>
  <si>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</si>
  <si>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</si>
  <si>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</si>
  <si>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</si>
  <si>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</si>
  <si>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</si>
  <si>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</si>
  <si>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</si>
  <si>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</si>
  <si>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</si>
  <si>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</si>
  <si>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</si>
  <si>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</si>
  <si>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</si>
  <si>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</si>
  <si>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</si>
  <si>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</si>
  <si>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</si>
  <si>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</si>
  <si>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</si>
  <si>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</si>
  <si>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</si>
  <si>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</si>
  <si>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</si>
  <si>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</si>
  <si>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</si>
  <si>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</si>
  <si>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</si>
  <si>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</si>
  <si>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</si>
  <si>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</si>
  <si>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</si>
  <si>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</si>
  <si>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</si>
  <si>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</si>
  <si>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</si>
  <si>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</si>
  <si>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</si>
  <si>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</si>
  <si>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</si>
  <si>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</si>
  <si>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</si>
  <si>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</si>
  <si>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</si>
  <si>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</si>
  <si>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</si>
  <si>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</si>
  <si>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</si>
  <si>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</si>
  <si>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</si>
  <si>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</si>
  <si>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</si>
  <si>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</si>
  <si>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</si>
  <si>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</si>
  <si>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</si>
  <si>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</si>
  <si>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</si>
  <si>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</si>
  <si>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</si>
  <si>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</si>
  <si>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</si>
  <si>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</si>
  <si>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</si>
  <si>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</si>
  <si>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</si>
  <si>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</si>
  <si>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</si>
  <si>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</si>
  <si>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</si>
  <si>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</si>
  <si>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</si>
  <si>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</si>
  <si>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</si>
  <si>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</si>
  <si>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</si>
  <si>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</si>
  <si>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</si>
  <si>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</si>
  <si>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</si>
  <si>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</si>
  <si>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</si>
  <si>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</si>
  <si>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</si>
  <si>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</si>
  <si>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</si>
  <si>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</si>
  <si>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</si>
  <si>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</si>
  <si>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</si>
  <si>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</si>
  <si>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</si>
  <si>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</si>
  <si>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</si>
  <si>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</si>
  <si>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</si>
  <si>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</si>
  <si>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</si>
  <si>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</si>
  <si>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</si>
  <si>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</si>
  <si>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</si>
  <si>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</si>
  <si>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</si>
  <si>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</si>
  <si>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</si>
  <si>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</si>
  <si>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</si>
  <si>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</si>
  <si>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</si>
  <si>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</si>
  <si>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</si>
  <si>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</si>
  <si>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</si>
  <si>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</si>
  <si>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</si>
  <si>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</si>
  <si>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</si>
  <si>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</si>
  <si>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</si>
  <si>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</si>
  <si>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</si>
  <si>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</si>
  <si>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</si>
  <si>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</si>
  <si>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</si>
  <si>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</si>
  <si>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</si>
  <si>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</si>
  <si>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</si>
  <si>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</si>
  <si>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</si>
  <si>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</si>
  <si>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</si>
  <si>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</si>
  <si>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</si>
  <si>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</si>
  <si>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</si>
  <si>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</si>
  <si>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</si>
  <si>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</si>
  <si>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</si>
  <si>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</si>
  <si>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</si>
  <si>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</si>
  <si>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</si>
  <si>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</si>
  <si>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</si>
  <si>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</si>
  <si>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</si>
  <si>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</si>
  <si>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</si>
  <si>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</si>
  <si>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</si>
  <si>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</si>
  <si>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</si>
  <si>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</si>
  <si>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</si>
  <si>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</si>
  <si>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</si>
  <si>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</si>
  <si>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</si>
  <si>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</si>
  <si>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</si>
  <si>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</si>
  <si>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</si>
  <si>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</si>
  <si>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</si>
  <si>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</si>
  <si>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</si>
  <si>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</si>
  <si>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</si>
  <si>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</si>
  <si>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</si>
  <si>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</si>
  <si>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</si>
  <si>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</si>
  <si>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</si>
  <si>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</si>
  <si>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</si>
  <si>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</si>
  <si>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</si>
  <si>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</si>
  <si>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</si>
  <si>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</si>
  <si>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</si>
  <si>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</si>
  <si>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</si>
  <si>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</si>
  <si>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</si>
  <si>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</si>
  <si>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</si>
  <si>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</si>
  <si>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</si>
  <si>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</si>
  <si>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</si>
  <si>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</si>
  <si>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</si>
  <si>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</si>
  <si>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</si>
  <si>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</si>
  <si>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</si>
  <si>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</si>
  <si>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</si>
  <si>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</si>
  <si>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</si>
  <si>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</si>
  <si>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</si>
  <si>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</si>
  <si>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</si>
  <si>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</si>
  <si>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</si>
  <si>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</si>
  <si>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</si>
  <si>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</si>
  <si>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</si>
  <si>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</si>
  <si>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</si>
  <si>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</si>
  <si>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</si>
  <si>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</si>
  <si>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</si>
  <si>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</si>
  <si>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</si>
  <si>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</si>
  <si>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</si>
  <si>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</si>
  <si>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</si>
  <si>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</si>
  <si>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</si>
  <si>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</si>
  <si>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</si>
  <si>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</si>
  <si>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</si>
  <si>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</si>
  <si>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</si>
  <si>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</si>
  <si>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</si>
  <si>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</si>
  <si>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</si>
  <si>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</si>
  <si>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</si>
  <si>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</si>
  <si>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</si>
  <si>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</si>
  <si>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</si>
  <si>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</si>
  <si>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</si>
  <si>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</si>
  <si>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</si>
  <si>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</si>
  <si>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</si>
  <si>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</si>
  <si>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</si>
  <si>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</si>
  <si>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</si>
  <si>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</si>
  <si>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</si>
  <si>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</si>
  <si>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</si>
  <si>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</si>
  <si>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</si>
  <si>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</si>
  <si>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</si>
  <si>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</si>
  <si>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</si>
  <si>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</si>
  <si>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</si>
  <si>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</si>
  <si>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</si>
  <si>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</si>
  <si>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</si>
  <si>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</si>
  <si>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</si>
  <si>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</si>
  <si>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</si>
  <si>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</si>
  <si>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</si>
  <si>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</si>
  <si>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</si>
  <si>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</si>
  <si>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</si>
  <si>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</si>
  <si>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</si>
  <si>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</si>
  <si>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</si>
  <si>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</si>
  <si>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</si>
  <si>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</si>
  <si>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</si>
  <si>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</si>
  <si>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</si>
  <si>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</si>
  <si>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</si>
  <si>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</si>
  <si>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</si>
  <si>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</si>
  <si>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</si>
  <si>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</si>
  <si>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</si>
  <si>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</si>
  <si>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</si>
  <si>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</si>
  <si>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</si>
  <si>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</si>
  <si>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</si>
  <si>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</si>
  <si>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</si>
  <si>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</si>
  <si>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</si>
  <si>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</si>
  <si>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</si>
  <si>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</si>
  <si>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</si>
  <si>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</si>
  <si>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</si>
  <si>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</si>
  <si>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</si>
  <si>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</si>
  <si>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</si>
  <si>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</si>
  <si>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</si>
  <si>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</si>
  <si>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</si>
  <si>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</si>
  <si>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</si>
  <si>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</si>
  <si>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</si>
  <si>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</si>
  <si>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</si>
  <si>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</si>
  <si>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</si>
  <si>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</si>
  <si>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</si>
  <si>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</si>
  <si>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</si>
  <si>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</si>
  <si>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</si>
  <si>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</si>
  <si>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</si>
  <si>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</si>
  <si>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</si>
  <si>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</si>
  <si>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</si>
  <si>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</si>
  <si>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</si>
  <si>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</si>
  <si>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</si>
  <si>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</si>
  <si>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</si>
  <si>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</si>
  <si>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</si>
  <si>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</si>
  <si>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</si>
  <si>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</si>
  <si>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</si>
  <si>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</si>
  <si>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</si>
  <si>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</si>
  <si>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</si>
  <si>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</si>
  <si>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</si>
  <si>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</si>
  <si>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</si>
  <si>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</si>
  <si>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</si>
  <si>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</si>
  <si>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</si>
  <si>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</si>
  <si>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</si>
  <si>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</si>
  <si>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</si>
  <si>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</si>
  <si>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</si>
  <si>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</si>
  <si>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</si>
  <si>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</si>
  <si>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</si>
  <si>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</si>
  <si>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</si>
  <si>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</si>
  <si>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</si>
  <si>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</si>
  <si>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</si>
  <si>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</si>
  <si>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</si>
  <si>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</si>
  <si>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</si>
  <si>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</si>
  <si>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</si>
  <si>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</si>
  <si>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</si>
  <si>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</si>
  <si>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</si>
  <si>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</si>
  <si>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</si>
  <si>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</si>
  <si>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</si>
  <si>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</si>
  <si>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</si>
  <si>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</si>
  <si>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</si>
  <si>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</si>
  <si>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</si>
  <si>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</si>
  <si>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</si>
  <si>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</si>
  <si>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</si>
  <si>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</si>
  <si>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</si>
  <si>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</si>
  <si>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</si>
  <si>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</si>
  <si>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</si>
  <si>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</si>
  <si>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</si>
  <si>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</si>
  <si>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</si>
  <si>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</si>
  <si>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</si>
  <si>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</si>
  <si>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</si>
  <si>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</si>
  <si>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</si>
  <si>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</si>
  <si>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</si>
  <si>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</si>
  <si>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</si>
  <si>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</si>
  <si>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</si>
  <si>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</si>
  <si>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</si>
  <si>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</si>
  <si>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</si>
  <si>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</si>
  <si>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</si>
  <si>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</si>
  <si>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</si>
  <si>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</si>
  <si>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</si>
  <si>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</si>
  <si>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</si>
  <si>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</si>
  <si>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</si>
  <si>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</si>
  <si>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</si>
  <si>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</si>
  <si>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</si>
  <si>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</si>
  <si>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</si>
  <si>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</si>
  <si>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</si>
  <si>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</si>
  <si>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</si>
  <si>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</si>
  <si>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</si>
  <si>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</si>
  <si>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</si>
  <si>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</si>
  <si>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</si>
  <si>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</si>
  <si>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</si>
  <si>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</si>
  <si>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</si>
  <si>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</si>
  <si>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</si>
  <si>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</si>
  <si>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</si>
  <si>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</si>
  <si>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</si>
  <si>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</si>
  <si>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</si>
  <si>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</si>
  <si>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</si>
  <si>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</si>
  <si>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</si>
  <si>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</si>
  <si>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</si>
  <si>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</si>
  <si>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</si>
  <si>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</si>
  <si>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</si>
  <si>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</si>
  <si>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</si>
  <si>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</si>
  <si>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</si>
  <si>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</si>
  <si>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</si>
  <si>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</si>
  <si>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</si>
  <si>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</si>
  <si>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</si>
  <si>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</si>
  <si>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</si>
  <si>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</si>
  <si>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</si>
  <si>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</si>
  <si>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</si>
  <si>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</si>
  <si>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</si>
  <si>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</si>
  <si>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</si>
  <si>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</si>
  <si>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</si>
  <si>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</si>
  <si>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</si>
  <si>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</si>
  <si>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</si>
  <si>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</si>
  <si>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</si>
  <si>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</si>
  <si>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</si>
  <si>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</si>
  <si>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</si>
  <si>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</si>
  <si>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</si>
  <si>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</si>
  <si>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</si>
  <si>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</si>
  <si>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</si>
  <si>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</si>
  <si>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</si>
  <si>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</si>
  <si>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</si>
  <si>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</si>
  <si>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</si>
  <si>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</si>
  <si>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</si>
  <si>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</si>
  <si>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</si>
  <si>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</si>
  <si>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</si>
  <si>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</si>
  <si>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</si>
  <si>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</si>
  <si>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</si>
  <si>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</si>
  <si>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</si>
  <si>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</si>
  <si>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</si>
  <si>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</si>
  <si>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</si>
  <si>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</si>
  <si>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</si>
  <si>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</si>
  <si>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</si>
  <si>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</si>
  <si>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</si>
  <si>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</si>
  <si>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</si>
  <si>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</si>
  <si>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</si>
  <si>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</si>
  <si>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</si>
  <si>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</si>
  <si>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</si>
  <si>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</si>
  <si>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</si>
  <si>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</si>
  <si>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</si>
  <si>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</si>
  <si>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</si>
  <si>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</si>
  <si>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</si>
  <si>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</si>
  <si>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</si>
  <si>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</si>
  <si>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</si>
  <si>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</si>
  <si>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</si>
  <si>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</si>
  <si>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</si>
  <si>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</si>
  <si>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</si>
  <si>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</si>
  <si>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</si>
  <si>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</si>
  <si>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</si>
  <si>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</si>
  <si>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</si>
  <si>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</si>
  <si>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</si>
  <si>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</si>
  <si>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</si>
  <si>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</si>
  <si>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</si>
  <si>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</si>
  <si>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</si>
  <si>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</si>
  <si>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</si>
  <si>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</si>
  <si>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</si>
  <si>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</si>
  <si>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</si>
  <si>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</si>
  <si>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</si>
  <si>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</si>
  <si>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</si>
  <si>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</si>
  <si>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</si>
  <si>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</si>
  <si>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</si>
  <si>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</si>
  <si>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</si>
  <si>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</si>
  <si>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</si>
  <si>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</si>
  <si>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</si>
  <si>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</si>
  <si>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</si>
  <si>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</si>
  <si>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</si>
  <si>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</si>
  <si>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</si>
  <si>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</si>
  <si>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</si>
  <si>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</si>
  <si>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</si>
  <si>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</si>
  <si>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</si>
  <si>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</si>
  <si>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</si>
  <si>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</si>
  <si>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</si>
  <si>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</si>
  <si>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</si>
  <si>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</si>
  <si>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</si>
  <si>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</si>
  <si>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</si>
  <si>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</si>
  <si>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</si>
  <si>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</si>
  <si>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</si>
  <si>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</si>
  <si>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</si>
  <si>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</si>
  <si>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</si>
  <si>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</si>
  <si>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</si>
  <si>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</si>
  <si>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</si>
  <si>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</si>
  <si>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</si>
  <si>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</si>
  <si>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</si>
  <si>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</si>
  <si>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</si>
  <si>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</si>
  <si>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</si>
  <si>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</si>
  <si>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</si>
  <si>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</si>
  <si>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</si>
  <si>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</si>
  <si>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</si>
  <si>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</si>
  <si>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</si>
  <si>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</si>
  <si>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</si>
  <si>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</si>
  <si>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</si>
  <si>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</si>
  <si>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</si>
  <si>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</si>
  <si>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</si>
  <si>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</si>
  <si>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</si>
  <si>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</si>
  <si>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</si>
  <si>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</si>
  <si>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</si>
  <si>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</si>
  <si>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</si>
  <si>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</si>
  <si>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</si>
  <si>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</si>
  <si>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</si>
  <si>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</si>
  <si>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</si>
  <si>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</si>
  <si>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</si>
  <si>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</si>
  <si>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</si>
  <si>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</si>
  <si>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</si>
  <si>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</si>
  <si>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</si>
  <si>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</si>
  <si>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</si>
  <si>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</si>
  <si>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</si>
  <si>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</si>
  <si>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</si>
  <si>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</si>
  <si>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</si>
  <si>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</si>
  <si>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</si>
  <si>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</si>
  <si>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</si>
  <si>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</si>
  <si>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</si>
  <si>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</si>
  <si>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</si>
  <si>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</si>
  <si>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</si>
  <si>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</si>
  <si>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</si>
  <si>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</si>
  <si>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</si>
  <si>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</si>
  <si>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</si>
  <si>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</si>
  <si>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</si>
  <si>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</si>
  <si>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</si>
  <si>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</si>
  <si>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</si>
  <si>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</si>
  <si>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</si>
  <si>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</si>
  <si>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</si>
  <si>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</si>
  <si>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</si>
  <si>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</si>
  <si>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</si>
  <si>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</si>
  <si>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</si>
  <si>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</si>
  <si>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</si>
  <si>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</si>
  <si>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</si>
  <si>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</si>
  <si>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</si>
  <si>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</si>
  <si>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</si>
  <si>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</si>
  <si>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</si>
  <si>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</si>
  <si>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</si>
  <si>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</si>
  <si>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</si>
  <si>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</si>
  <si>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</si>
  <si>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</si>
  <si>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</si>
  <si>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</si>
  <si>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</si>
  <si>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</si>
  <si>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</si>
  <si>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</si>
  <si>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</si>
  <si>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</si>
  <si>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</si>
  <si>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</si>
  <si>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</si>
  <si>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</si>
  <si>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</si>
  <si>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</si>
  <si>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</si>
  <si>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</si>
  <si>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</si>
  <si>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</si>
  <si>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</si>
  <si>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</si>
  <si>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</si>
  <si>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</si>
  <si>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</si>
  <si>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</si>
  <si>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</si>
  <si>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</si>
  <si>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</si>
  <si>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</si>
  <si>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</si>
  <si>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</si>
  <si>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</si>
  <si>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</si>
  <si>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</si>
  <si>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</si>
  <si>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</si>
  <si>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</si>
  <si>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</si>
  <si>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</si>
  <si>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</si>
  <si>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</si>
  <si>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</si>
  <si>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</si>
  <si>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</si>
  <si>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</si>
  <si>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</si>
  <si>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</si>
  <si>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</si>
  <si>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</si>
  <si>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</si>
  <si>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</si>
  <si>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</si>
  <si>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</si>
  <si>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</si>
  <si>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</si>
  <si>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</si>
  <si>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</si>
  <si>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</si>
  <si>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</si>
  <si>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</si>
  <si>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</si>
  <si>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</si>
  <si>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</si>
  <si>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</si>
  <si>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</si>
  <si>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</si>
  <si>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</si>
  <si>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</si>
  <si>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</si>
  <si>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</si>
  <si>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</si>
  <si>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</si>
  <si>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</si>
  <si>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</si>
  <si>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</si>
  <si>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</si>
  <si>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</si>
  <si>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</si>
  <si>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</si>
  <si>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</si>
  <si>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</si>
  <si>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</si>
  <si>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</si>
  <si>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</si>
  <si>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</si>
  <si>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</si>
  <si>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</si>
  <si>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</si>
  <si>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</si>
  <si>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</si>
  <si>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</si>
  <si>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</si>
  <si>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</si>
  <si>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</si>
  <si>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</si>
  <si>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</si>
  <si>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</si>
  <si>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</si>
  <si>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</si>
  <si>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</si>
  <si>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</si>
  <si>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</si>
  <si>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</si>
  <si>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</si>
  <si>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</si>
  <si>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</si>
  <si>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</si>
  <si>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</si>
  <si>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</si>
  <si>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</si>
  <si>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</si>
  <si>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</si>
  <si>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</si>
  <si>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</si>
  <si>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</si>
  <si>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</si>
  <si>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</si>
  <si>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</si>
  <si>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</si>
  <si>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</si>
  <si>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</si>
  <si>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</si>
  <si>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</si>
  <si>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</si>
  <si>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</si>
  <si>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</si>
  <si>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</si>
  <si>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</si>
  <si>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</si>
  <si>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</si>
  <si>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</si>
  <si>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</si>
  <si>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</si>
  <si>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</si>
  <si>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</si>
  <si>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</si>
  <si>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</si>
  <si>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</si>
  <si>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</si>
  <si>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</si>
  <si>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</si>
  <si>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</si>
  <si>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</si>
  <si>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</si>
  <si>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</si>
  <si>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</si>
  <si>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</si>
  <si>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</si>
  <si>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</si>
  <si>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</si>
  <si>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</si>
  <si>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</si>
  <si>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</si>
  <si>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</si>
  <si>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</si>
  <si>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</si>
  <si>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</si>
  <si>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</si>
  <si>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</si>
  <si>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</si>
  <si>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</si>
  <si>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</si>
  <si>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</si>
  <si>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</si>
  <si>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</si>
  <si>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</si>
  <si>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</si>
  <si>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</si>
  <si>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</si>
  <si>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</si>
  <si>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</si>
  <si>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</si>
  <si>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</si>
  <si>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</si>
  <si>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</si>
  <si>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</si>
  <si>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</si>
  <si>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</si>
  <si>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</si>
  <si>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</si>
  <si>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</si>
  <si>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</si>
  <si>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</si>
  <si>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</si>
  <si>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</si>
  <si>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</si>
  <si>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</si>
  <si>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</si>
  <si>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</si>
  <si>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</si>
  <si>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</si>
  <si>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</si>
  <si>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</si>
  <si>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</si>
  <si>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</si>
  <si>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</si>
  <si>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</si>
  <si>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</si>
  <si>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</si>
  <si>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</si>
  <si>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</si>
  <si>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</si>
  <si>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</si>
  <si>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</si>
  <si>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</si>
  <si>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</si>
  <si>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</si>
  <si>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</si>
  <si>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</si>
  <si>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</si>
  <si>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</si>
  <si>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</si>
  <si>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</si>
  <si>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</si>
  <si>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</si>
  <si>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</si>
  <si>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</si>
  <si>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</si>
  <si>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</si>
  <si>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</si>
  <si>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</si>
  <si>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</si>
  <si>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</si>
  <si>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</si>
  <si>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</si>
  <si>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</si>
  <si>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</si>
  <si>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</si>
  <si>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</si>
  <si>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</si>
  <si>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</si>
  <si>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</si>
  <si>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</si>
  <si>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</si>
  <si>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</si>
  <si>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</si>
  <si>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</si>
  <si>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</si>
  <si>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</si>
  <si>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</si>
  <si>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</si>
  <si>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</si>
  <si>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</si>
  <si>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</si>
  <si>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</si>
  <si>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</si>
  <si>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</si>
  <si>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</si>
  <si>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</si>
  <si>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</si>
  <si>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</si>
  <si>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</si>
  <si>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</si>
  <si>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</si>
  <si>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</si>
  <si>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</si>
  <si>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</si>
  <si>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</si>
  <si>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</si>
  <si>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</si>
  <si>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</si>
  <si>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</si>
  <si>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</si>
  <si>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</si>
  <si>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</si>
  <si>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</si>
  <si>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</si>
  <si>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</si>
  <si>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</si>
  <si>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</si>
  <si>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</si>
  <si>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</si>
  <si>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</si>
  <si>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</si>
  <si>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</si>
  <si>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</si>
  <si>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</si>
  <si>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</si>
  <si>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</si>
  <si>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</si>
  <si>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</si>
  <si>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</si>
  <si>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</si>
  <si>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</si>
  <si>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</si>
  <si>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</si>
  <si>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</si>
  <si>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</si>
  <si>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</si>
  <si>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</si>
  <si>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</si>
  <si>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</si>
  <si>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</si>
  <si>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</si>
  <si>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</si>
  <si>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</si>
  <si>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</si>
  <si>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</si>
  <si>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</si>
  <si>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</si>
  <si>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</si>
  <si>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</si>
  <si>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</si>
  <si>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</si>
  <si>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</si>
  <si>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</si>
  <si>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</si>
  <si>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</si>
  <si>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</si>
  <si>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</si>
  <si>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</si>
  <si>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</si>
  <si>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</si>
  <si>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</si>
  <si>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</si>
  <si>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</si>
  <si>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</si>
  <si>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</si>
  <si>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</si>
  <si>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</si>
  <si>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</si>
  <si>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</si>
  <si>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</si>
  <si>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</si>
  <si>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</si>
  <si>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</si>
  <si>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</si>
  <si>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</si>
  <si>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</si>
  <si>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</si>
  <si>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</si>
  <si>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</si>
  <si>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</si>
  <si>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</si>
  <si>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</si>
  <si>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</si>
  <si>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</si>
  <si>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</si>
  <si>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</si>
  <si>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</si>
  <si>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</si>
  <si>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</si>
  <si>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</si>
  <si>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</si>
  <si>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</si>
  <si>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</si>
  <si>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</si>
  <si>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</si>
  <si>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</si>
  <si>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</si>
  <si>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</si>
  <si>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</si>
  <si>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</si>
  <si>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</si>
  <si>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</si>
  <si>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</si>
  <si>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</si>
  <si>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</si>
  <si>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</si>
  <si>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</si>
  <si>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</si>
  <si>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</si>
  <si>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</si>
  <si>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</si>
  <si>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</si>
  <si>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</si>
  <si>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</si>
  <si>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</si>
  <si>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</si>
  <si>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</si>
  <si>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</si>
  <si>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</si>
  <si>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</si>
  <si>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</si>
  <si>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</si>
  <si>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</si>
  <si>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</si>
  <si>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</si>
  <si>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</si>
  <si>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</si>
  <si>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</si>
  <si>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</si>
  <si>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</si>
  <si>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</si>
  <si>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</si>
  <si>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</si>
  <si>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</si>
  <si>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</si>
  <si>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</si>
  <si>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</si>
  <si>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</si>
  <si>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</si>
  <si>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</si>
  <si>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</si>
  <si>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</si>
  <si>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</si>
  <si>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</si>
  <si>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</si>
  <si>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</si>
  <si>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</si>
  <si>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</si>
  <si>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</si>
  <si>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</si>
  <si>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</si>
  <si>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</si>
  <si>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</si>
  <si>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</si>
  <si>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</si>
  <si>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</si>
  <si>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</si>
  <si>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</si>
  <si>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</si>
  <si>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</si>
  <si>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</si>
  <si>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</si>
  <si>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</si>
  <si>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</si>
  <si>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</si>
  <si>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</si>
  <si>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</si>
  <si>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</si>
  <si>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</si>
  <si>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</si>
  <si>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</si>
  <si>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</si>
  <si>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</si>
  <si>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</si>
  <si>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</si>
  <si>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</si>
  <si>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</si>
  <si>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</si>
  <si>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</si>
  <si>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</si>
  <si>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</si>
  <si>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</si>
  <si>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</si>
  <si>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</si>
  <si>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</si>
  <si>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</si>
  <si>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</si>
  <si>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</si>
  <si>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</si>
  <si>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</si>
  <si>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</si>
  <si>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</si>
  <si>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</si>
  <si>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</si>
  <si>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</si>
  <si>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</si>
  <si>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</si>
  <si>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</si>
  <si>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</si>
  <si>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</si>
  <si>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</si>
  <si>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</si>
  <si>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</si>
  <si>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</si>
  <si>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</si>
  <si>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</si>
  <si>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</si>
  <si>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</si>
  <si>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</si>
  <si>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</si>
  <si>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</si>
  <si>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</si>
  <si>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</si>
  <si>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</si>
  <si>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</si>
  <si>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</si>
  <si>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</si>
  <si>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</si>
  <si>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</si>
  <si>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</si>
  <si>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</si>
  <si>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</si>
  <si>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</si>
  <si>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</si>
  <si>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</si>
  <si>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</si>
  <si>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</si>
  <si>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</si>
  <si>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</si>
  <si>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</si>
  <si>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</si>
  <si>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</si>
  <si>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</si>
  <si>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</si>
  <si>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</si>
  <si>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</si>
  <si>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</si>
  <si>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</si>
  <si>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</si>
  <si>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</si>
  <si>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</si>
  <si>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</si>
  <si>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</si>
  <si>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</si>
  <si>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</si>
  <si>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</si>
  <si>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</si>
  <si>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</si>
  <si>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</si>
  <si>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</si>
  <si>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</si>
  <si>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</si>
  <si>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</si>
  <si>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</si>
  <si>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</si>
  <si>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</si>
  <si>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</si>
  <si>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</si>
  <si>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</si>
  <si>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</si>
  <si>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</si>
  <si>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</si>
  <si>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</si>
  <si>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</si>
  <si>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</si>
  <si>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</si>
  <si>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</si>
  <si>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</si>
  <si>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</si>
  <si>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</si>
  <si>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</si>
  <si>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</si>
  <si>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</si>
  <si>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</si>
  <si>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</si>
  <si>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</si>
  <si>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</si>
  <si>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</si>
  <si>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</si>
  <si>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</si>
  <si>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</si>
  <si>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</si>
  <si>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</si>
  <si>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</si>
  <si>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</si>
  <si>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</si>
  <si>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</si>
  <si>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</si>
  <si>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</si>
  <si>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</si>
  <si>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</si>
  <si>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</si>
  <si>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</si>
  <si>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</si>
  <si>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</si>
  <si>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</si>
  <si>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</si>
  <si>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</si>
  <si>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</si>
  <si>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</si>
  <si>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</si>
  <si>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</si>
  <si>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</si>
  <si>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</si>
  <si>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</si>
  <si>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</si>
  <si>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</si>
  <si>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</si>
  <si>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</si>
  <si>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</si>
  <si>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</si>
  <si>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</si>
  <si>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</si>
  <si>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</si>
  <si>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</si>
  <si>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</si>
  <si>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</si>
  <si>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</si>
  <si>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</si>
  <si>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</si>
  <si>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</si>
  <si>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</si>
  <si>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</si>
  <si>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</si>
  <si>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</si>
  <si>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</si>
  <si>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</si>
  <si>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</si>
  <si>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</si>
  <si>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</si>
  <si>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</si>
  <si>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</si>
  <si>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</si>
  <si>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</si>
  <si>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</si>
  <si>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</si>
  <si>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</si>
  <si>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</si>
  <si>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</si>
  <si>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</si>
  <si>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</si>
  <si>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</si>
  <si>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</si>
  <si>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</si>
  <si>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</si>
  <si>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</si>
  <si>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</si>
  <si>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</si>
  <si>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</si>
  <si>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</si>
  <si>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</si>
  <si>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</si>
  <si>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</si>
  <si>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</si>
  <si>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</si>
  <si>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</si>
  <si>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</si>
  <si>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</si>
  <si>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</si>
  <si>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</si>
  <si>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</si>
  <si>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</si>
  <si>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</si>
  <si>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</si>
  <si>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</si>
  <si>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</si>
  <si>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</si>
  <si>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</si>
  <si>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</si>
  <si>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</si>
  <si>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</si>
  <si>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</si>
  <si>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</si>
  <si>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</si>
  <si>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</si>
  <si>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</si>
  <si>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</si>
  <si>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</si>
  <si>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</si>
  <si>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</si>
  <si>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</si>
  <si>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</si>
  <si>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</si>
  <si>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</si>
  <si>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</si>
  <si>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</si>
  <si>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</si>
  <si>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</si>
  <si>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</si>
  <si>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</si>
  <si>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</si>
  <si>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</si>
  <si>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</si>
  <si>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</si>
  <si>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</si>
  <si>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</si>
  <si>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</si>
  <si>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</si>
  <si>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</si>
  <si>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</si>
  <si>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</si>
  <si>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</si>
  <si>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</si>
  <si>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</si>
  <si>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</si>
  <si>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</si>
  <si>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</si>
  <si>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</si>
  <si>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</si>
  <si>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</si>
  <si>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</si>
  <si>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</si>
  <si>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</si>
  <si>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</si>
  <si>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</si>
  <si>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</si>
  <si>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</si>
  <si>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</si>
  <si>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</si>
  <si>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</si>
  <si>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</si>
  <si>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</si>
  <si>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</si>
  <si>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</si>
  <si>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</si>
  <si>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</si>
  <si>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</si>
  <si>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</si>
  <si>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</si>
  <si>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</si>
  <si>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</si>
  <si>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</si>
  <si>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</si>
  <si>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</si>
  <si>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</si>
  <si>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</si>
  <si>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</si>
  <si>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</si>
  <si>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</si>
  <si>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</si>
  <si>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</si>
  <si>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</si>
  <si>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</si>
  <si>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</si>
  <si>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</si>
  <si>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</si>
  <si>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</si>
  <si>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</si>
  <si>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</si>
  <si>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</si>
  <si>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</si>
  <si>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</si>
  <si>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</si>
  <si>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</si>
  <si>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</si>
  <si>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</si>
  <si>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</si>
  <si>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</si>
  <si>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</si>
  <si>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</si>
  <si>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</si>
  <si>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</si>
  <si>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</si>
  <si>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</si>
  <si>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</si>
  <si>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</si>
  <si>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</si>
  <si>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</si>
  <si>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</si>
  <si>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</si>
  <si>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</si>
  <si>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</si>
  <si>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</si>
  <si>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</si>
  <si>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</si>
  <si>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</si>
  <si>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</si>
  <si>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</si>
  <si>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</si>
  <si>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</si>
  <si>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</si>
  <si>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</si>
  <si>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</si>
  <si>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</si>
  <si>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</si>
  <si>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</si>
  <si>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</si>
  <si>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</si>
  <si>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</si>
  <si>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</si>
  <si>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</si>
  <si>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</si>
  <si>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</si>
  <si>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</si>
  <si>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</si>
  <si>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</si>
  <si>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</si>
  <si>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</si>
  <si>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</si>
  <si>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</si>
  <si>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</si>
  <si>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</si>
  <si>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</si>
  <si>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</si>
  <si>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</si>
  <si>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</si>
  <si>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</si>
  <si>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</si>
  <si>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</si>
  <si>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</si>
  <si>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</si>
  <si>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</si>
  <si>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</si>
  <si>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</si>
  <si>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</si>
  <si>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</si>
  <si>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</si>
  <si>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</si>
  <si>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</si>
  <si>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</si>
  <si>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</si>
  <si>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</si>
  <si>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</si>
  <si>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</si>
  <si>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</si>
  <si>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</si>
  <si>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</si>
  <si>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</si>
  <si>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</si>
  <si>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</si>
  <si>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</si>
  <si>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</si>
  <si>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</si>
  <si>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</si>
  <si>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</si>
  <si>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</si>
  <si>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</si>
  <si>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</si>
  <si>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</si>
  <si>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</si>
  <si>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</si>
  <si>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</si>
  <si>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</si>
  <si>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</si>
  <si>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</si>
  <si>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</si>
  <si>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</si>
  <si>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</si>
  <si>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</si>
  <si>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</si>
  <si>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</si>
  <si>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</si>
  <si>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</si>
  <si>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</si>
  <si>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</si>
  <si>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</si>
  <si>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</si>
  <si>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</si>
  <si>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</si>
  <si>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</si>
  <si>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</si>
  <si>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</si>
  <si>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</si>
  <si>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</si>
  <si>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</si>
  <si>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</si>
  <si>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</si>
  <si>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</si>
  <si>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</si>
  <si>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</si>
  <si>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</si>
  <si>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</si>
  <si>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</si>
  <si>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</si>
  <si>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</si>
  <si>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</si>
  <si>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</si>
  <si>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</si>
  <si>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</si>
  <si>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</si>
  <si>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</si>
  <si>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</si>
  <si>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</si>
  <si>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</si>
  <si>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</si>
  <si>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</si>
  <si>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</si>
  <si>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</si>
  <si>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</si>
  <si>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</si>
  <si>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</si>
  <si>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</si>
  <si>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</si>
  <si>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</si>
  <si>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</si>
  <si>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</si>
  <si>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</si>
  <si>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</si>
  <si>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</si>
  <si>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</si>
  <si>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</si>
  <si>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</si>
  <si>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</si>
  <si>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</si>
  <si>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</si>
  <si>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</si>
  <si>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</si>
  <si>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</si>
  <si>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</si>
  <si>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</si>
  <si>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</si>
  <si>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</si>
  <si>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</si>
  <si>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</si>
  <si>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</si>
  <si>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</si>
  <si>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</si>
  <si>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</si>
  <si>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</si>
  <si>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</si>
  <si>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</si>
  <si>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</si>
  <si>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</si>
  <si>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</si>
  <si>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</si>
  <si>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</si>
  <si>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</si>
  <si>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</si>
  <si>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</si>
  <si>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</si>
  <si>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</si>
  <si>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</si>
  <si>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</si>
  <si>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</si>
  <si>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</si>
  <si>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</si>
  <si>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</si>
  <si>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</si>
  <si>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</si>
  <si>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</si>
  <si>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</si>
  <si>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</si>
  <si>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</si>
  <si>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</si>
  <si>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</si>
  <si>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</si>
  <si>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</si>
  <si>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</si>
  <si>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</si>
  <si>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</si>
  <si>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</si>
  <si>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</si>
  <si>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</si>
  <si>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</si>
  <si>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</si>
  <si>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</si>
  <si>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</si>
  <si>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</si>
  <si>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</si>
  <si>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</si>
  <si>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</si>
  <si>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</si>
  <si>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</si>
  <si>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</si>
  <si>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</si>
  <si>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</si>
  <si>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</si>
  <si>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</si>
  <si>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</si>
  <si>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</si>
  <si>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</si>
  <si>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</si>
  <si>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</si>
  <si>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</si>
  <si>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</si>
  <si>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</si>
  <si>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</si>
  <si>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</si>
  <si>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</si>
  <si>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</si>
  <si>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</si>
  <si>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</si>
  <si>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</si>
  <si>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</si>
  <si>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</si>
  <si>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</si>
  <si>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</si>
  <si>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</si>
  <si>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</si>
  <si>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</si>
  <si>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</si>
  <si>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</si>
  <si>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</si>
  <si>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</si>
  <si>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</si>
  <si>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</si>
  <si>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</si>
  <si>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</si>
  <si>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</si>
  <si>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</si>
  <si>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</si>
  <si>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</si>
  <si>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</si>
  <si>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</si>
  <si>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</si>
  <si>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</si>
  <si>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</si>
  <si>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</si>
  <si>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</si>
  <si>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</si>
  <si>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</si>
  <si>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</si>
  <si>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</si>
  <si>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</si>
  <si>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</si>
  <si>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</si>
  <si>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</si>
  <si>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</si>
  <si>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</si>
  <si>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</si>
  <si>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</si>
  <si>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</si>
  <si>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</si>
  <si>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</si>
  <si>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</si>
  <si>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</si>
  <si>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</si>
  <si>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</si>
  <si>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</si>
  <si>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</si>
  <si>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</si>
  <si>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</si>
  <si>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</si>
  <si>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</si>
  <si>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</si>
  <si>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</si>
  <si>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</si>
  <si>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</si>
  <si>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</si>
  <si>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</si>
  <si>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</si>
  <si>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</si>
  <si>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</si>
  <si>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</si>
  <si>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</si>
  <si>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</si>
  <si>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</si>
  <si>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</si>
  <si>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</si>
  <si>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</si>
  <si>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</si>
  <si>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</si>
  <si>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</si>
  <si>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</si>
  <si>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</si>
  <si>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</si>
  <si>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</si>
  <si>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</si>
  <si>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</si>
  <si>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</si>
  <si>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</si>
  <si>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</si>
  <si>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</si>
  <si>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</si>
  <si>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</si>
  <si>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</si>
  <si>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</si>
  <si>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</si>
  <si>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</si>
  <si>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</si>
  <si>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</si>
  <si>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</si>
  <si>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</si>
  <si>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</si>
  <si>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</si>
  <si>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</si>
  <si>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</si>
  <si>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</si>
  <si>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</si>
  <si>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</si>
  <si>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</si>
  <si>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</si>
  <si>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</si>
  <si>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</si>
  <si>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</si>
  <si>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</si>
  <si>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</si>
  <si>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</si>
  <si>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</si>
  <si>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</si>
  <si>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</si>
  <si>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</si>
  <si>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</si>
  <si>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</si>
  <si>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</si>
  <si>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</si>
  <si>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</si>
  <si>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</si>
  <si>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</si>
  <si>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</si>
  <si>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</si>
  <si>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</si>
  <si>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</si>
  <si>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</si>
  <si>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</si>
  <si>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</si>
  <si>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</si>
  <si>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</si>
  <si>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</si>
  <si>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</si>
  <si>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</si>
  <si>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</si>
  <si>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</si>
  <si>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</si>
  <si>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</si>
  <si>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</si>
  <si>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</si>
  <si>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</si>
  <si>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</si>
  <si>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</si>
  <si>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</si>
  <si>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</si>
  <si>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</si>
  <si>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</si>
  <si>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</si>
  <si>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</si>
  <si>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</si>
  <si>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</si>
  <si>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</si>
  <si>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</si>
  <si>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</si>
  <si>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</si>
  <si>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</si>
  <si>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</si>
  <si>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</si>
  <si>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</si>
  <si>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</si>
  <si>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</si>
  <si>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</si>
  <si>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</si>
  <si>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</si>
  <si>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</si>
  <si>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</si>
  <si>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</si>
  <si>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</si>
  <si>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</si>
  <si>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</si>
  <si>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</si>
  <si>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</si>
  <si>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</si>
  <si>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</si>
  <si>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</si>
  <si>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</si>
  <si>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</si>
  <si>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</si>
  <si>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</si>
  <si>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</si>
  <si>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</si>
  <si>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</si>
  <si>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</si>
  <si>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</si>
  <si>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</si>
  <si>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</si>
  <si>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</si>
  <si>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</si>
  <si>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</si>
  <si>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</si>
  <si>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</si>
  <si>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</si>
  <si>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</si>
  <si>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</si>
  <si>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</si>
  <si>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</si>
  <si>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</si>
  <si>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</si>
  <si>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</si>
  <si>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</si>
  <si>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</si>
  <si>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</si>
  <si>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</si>
  <si>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</si>
  <si>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</si>
  <si>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</si>
  <si>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</si>
  <si>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</si>
  <si>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</si>
  <si>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</si>
  <si>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</si>
  <si>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</si>
  <si>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</si>
  <si>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</si>
  <si>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</si>
  <si>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</si>
  <si>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</si>
  <si>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</si>
  <si>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</si>
  <si>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</si>
  <si>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</si>
  <si>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</si>
  <si>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</si>
  <si>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</si>
  <si>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</si>
  <si>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</si>
  <si>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</si>
  <si>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</si>
  <si>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</si>
  <si>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</si>
  <si>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</si>
  <si>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</si>
  <si>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</si>
  <si>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</si>
  <si>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</si>
  <si>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</si>
  <si>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</si>
  <si>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</si>
  <si>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</si>
  <si>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</si>
  <si>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</si>
  <si>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</si>
  <si>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</si>
  <si>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</si>
  <si>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</si>
  <si>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</si>
  <si>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</si>
  <si>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</si>
  <si>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</si>
  <si>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</si>
  <si>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</si>
  <si>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</si>
  <si>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</si>
  <si>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</si>
  <si>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</si>
  <si>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</si>
  <si>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</si>
  <si>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</si>
  <si>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</si>
  <si>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</si>
  <si>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</si>
  <si>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</si>
  <si>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</si>
  <si>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</si>
  <si>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</si>
  <si>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</si>
  <si>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</si>
  <si>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</si>
  <si>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</si>
  <si>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</si>
  <si>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</si>
  <si>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</si>
  <si>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</si>
  <si>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</si>
  <si>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</si>
  <si>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</si>
  <si>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</si>
  <si>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</si>
  <si>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</si>
  <si>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</si>
  <si>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</si>
  <si>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</si>
  <si>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</si>
  <si>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</si>
  <si>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</si>
  <si>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</si>
  <si>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</si>
  <si>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</si>
  <si>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</si>
  <si>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</si>
  <si>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</si>
  <si>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</si>
  <si>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</si>
  <si>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</si>
  <si>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</si>
  <si>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</si>
  <si>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</si>
  <si>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</si>
  <si>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</si>
  <si>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</si>
  <si>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</si>
  <si>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</si>
  <si>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</si>
  <si>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</si>
  <si>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</si>
  <si>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</si>
  <si>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</si>
  <si>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</si>
  <si>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</si>
  <si>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</si>
  <si>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</si>
  <si>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</si>
  <si>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</si>
  <si>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</si>
  <si>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</si>
  <si>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</si>
  <si>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</si>
  <si>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</si>
  <si>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</si>
  <si>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</si>
  <si>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</si>
  <si>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</si>
  <si>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</si>
  <si>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</si>
  <si>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</si>
  <si>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</si>
  <si>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</si>
  <si>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</si>
  <si>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</si>
  <si>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</si>
  <si>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</si>
  <si>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</si>
  <si>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</si>
  <si>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</si>
  <si>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</si>
  <si>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</si>
  <si>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</si>
  <si>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</si>
  <si>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</si>
  <si>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</si>
  <si>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</si>
  <si>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</si>
  <si>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</si>
  <si>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</si>
  <si>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</si>
  <si>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</si>
  <si>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</si>
  <si>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</si>
  <si>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</si>
  <si>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</si>
  <si>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</si>
  <si>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</si>
  <si>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</si>
  <si>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</si>
  <si>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</si>
  <si>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</si>
  <si>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</si>
  <si>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</si>
  <si>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</si>
  <si>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</si>
  <si>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</si>
  <si>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</si>
  <si>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</si>
  <si>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</si>
  <si>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</si>
  <si>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</si>
  <si>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</si>
  <si>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</si>
  <si>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</si>
  <si>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</si>
  <si>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</si>
  <si>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</si>
  <si>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</si>
  <si>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</si>
  <si>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</si>
  <si>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</si>
  <si>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</si>
  <si>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</si>
  <si>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</si>
  <si>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</si>
  <si>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</si>
  <si>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</si>
  <si>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</si>
  <si>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</si>
  <si>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</si>
  <si>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</si>
  <si>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</si>
  <si>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</si>
  <si>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</si>
  <si>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</si>
  <si>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</si>
  <si>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</si>
  <si>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</si>
  <si>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</si>
  <si>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</si>
  <si>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</si>
  <si>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</si>
  <si>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</si>
  <si>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</si>
  <si>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</si>
  <si>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</si>
  <si>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</si>
  <si>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</si>
  <si>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</si>
  <si>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</si>
  <si>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</si>
  <si>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</si>
  <si>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</si>
  <si>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</si>
  <si>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</si>
  <si>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</si>
  <si>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</si>
  <si>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</si>
  <si>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</si>
  <si>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</si>
  <si>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</si>
  <si>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</si>
  <si>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</si>
  <si>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</si>
  <si>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</si>
  <si>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</si>
  <si>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</si>
  <si>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</si>
  <si>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</si>
  <si>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</si>
  <si>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</si>
  <si>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</si>
  <si>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</si>
  <si>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</si>
  <si>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</si>
  <si>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</si>
  <si>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</si>
  <si>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</si>
  <si>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</si>
  <si>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</si>
  <si>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</si>
  <si>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</si>
  <si>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</si>
  <si>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</si>
  <si>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</si>
  <si>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</si>
  <si>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</si>
  <si>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</si>
  <si>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</si>
  <si>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</si>
  <si>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</si>
  <si>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</si>
  <si>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</si>
  <si>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</si>
  <si>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</si>
  <si>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</si>
  <si>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</si>
  <si>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</si>
  <si>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</si>
  <si>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</si>
  <si>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</si>
  <si>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</si>
  <si>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</si>
  <si>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</si>
  <si>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</si>
  <si>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</si>
  <si>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</si>
  <si>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</si>
  <si>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</si>
  <si>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</si>
  <si>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</si>
  <si>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</si>
  <si>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</si>
  <si>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</si>
  <si>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</si>
  <si>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</si>
  <si>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</si>
  <si>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</si>
  <si>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</si>
  <si>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</si>
  <si>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</si>
  <si>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</si>
  <si>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</si>
  <si>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</si>
  <si>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</si>
  <si>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</si>
  <si>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</si>
  <si>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</si>
  <si>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</si>
  <si>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</si>
  <si>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</si>
  <si>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</si>
  <si>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</si>
  <si>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</si>
  <si>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</si>
  <si>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</si>
  <si>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</si>
  <si>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</si>
  <si>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</si>
  <si>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</si>
  <si>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</si>
  <si>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</si>
  <si>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</si>
  <si>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</si>
  <si>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</si>
  <si>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</si>
  <si>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</si>
  <si>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</si>
  <si>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</si>
  <si>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</si>
  <si>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</si>
  <si>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</si>
  <si>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</si>
  <si>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</si>
  <si>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</si>
  <si>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</si>
  <si>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</si>
  <si>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</si>
  <si>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</si>
  <si>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</si>
  <si>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</si>
  <si>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</si>
  <si>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</si>
  <si>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</si>
  <si>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</si>
  <si>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</si>
  <si>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</si>
  <si>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</si>
  <si>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</si>
  <si>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</si>
  <si>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</si>
  <si>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</si>
  <si>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</si>
  <si>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</si>
  <si>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</si>
  <si>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</si>
  <si>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</si>
  <si>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</si>
  <si>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</si>
  <si>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</si>
  <si>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</si>
  <si>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</si>
  <si>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</si>
  <si>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</si>
  <si>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</si>
  <si>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</si>
  <si>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</si>
  <si>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</si>
  <si>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</si>
  <si>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</si>
  <si>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</si>
  <si>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</si>
  <si>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</si>
  <si>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</si>
  <si>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</si>
  <si>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</si>
  <si>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</si>
  <si>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</si>
  <si>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</si>
  <si>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</si>
  <si>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</si>
  <si>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</si>
  <si>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</si>
  <si>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</si>
  <si>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</si>
  <si>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</si>
  <si>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</si>
  <si>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</si>
  <si>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</si>
  <si>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</si>
  <si>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</si>
  <si>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</si>
  <si>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</si>
  <si>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</si>
  <si>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</si>
  <si>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</si>
  <si>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</si>
  <si>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</si>
  <si>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</si>
  <si>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</si>
  <si>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</si>
  <si>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</si>
  <si>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</si>
  <si>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</si>
  <si>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</si>
  <si>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</si>
  <si>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</si>
  <si>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</si>
  <si>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</si>
  <si>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</si>
  <si>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</si>
  <si>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</si>
  <si>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</si>
  <si>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</si>
  <si>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</si>
  <si>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</si>
  <si>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</si>
  <si>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</si>
  <si>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</si>
  <si>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</si>
  <si>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</si>
  <si>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</si>
  <si>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</si>
  <si>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</si>
  <si>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</si>
  <si>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</si>
  <si>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</si>
  <si>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</si>
  <si>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</si>
  <si>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</si>
  <si>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</si>
  <si>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</si>
  <si>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</si>
  <si>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</si>
  <si>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</si>
  <si>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</si>
  <si>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</si>
  <si>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</si>
  <si>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</si>
  <si>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</si>
  <si>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</si>
  <si>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</si>
  <si>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</si>
  <si>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</si>
  <si>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</si>
  <si>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</si>
  <si>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</si>
  <si>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</si>
  <si>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</si>
  <si>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</si>
  <si>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</si>
  <si>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</si>
  <si>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</si>
  <si>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</si>
  <si>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</si>
  <si>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</si>
  <si>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</si>
  <si>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</si>
  <si>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</si>
  <si>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</si>
  <si>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</si>
  <si>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</si>
  <si>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</si>
  <si>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</si>
  <si>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</si>
  <si>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</si>
  <si>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</si>
  <si>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</si>
  <si>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</si>
  <si>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</si>
  <si>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</si>
  <si>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</si>
  <si>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</si>
  <si>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</si>
  <si>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</si>
  <si>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</si>
  <si>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</si>
  <si>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</si>
  <si>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</si>
  <si>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</si>
  <si>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</si>
  <si>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</si>
  <si>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</si>
  <si>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</si>
  <si>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</si>
  <si>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</si>
  <si>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</si>
  <si>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</si>
  <si>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</si>
  <si>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</si>
  <si>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</si>
  <si>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</si>
  <si>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</si>
  <si>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</si>
  <si>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</si>
  <si>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</si>
  <si>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</si>
  <si>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</si>
  <si>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</si>
  <si>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</si>
  <si>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</si>
  <si>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</si>
  <si>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</si>
  <si>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</si>
  <si>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</si>
  <si>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</si>
  <si>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</si>
  <si>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</si>
  <si>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</si>
  <si>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</si>
  <si>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</si>
  <si>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</si>
  <si>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</si>
  <si>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</si>
  <si>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</si>
  <si>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</si>
  <si>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</si>
  <si>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</si>
  <si>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</si>
  <si>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</si>
  <si>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</si>
  <si>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</si>
  <si>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</si>
  <si>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</si>
  <si>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</si>
  <si>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</si>
  <si>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</si>
  <si>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</si>
  <si>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</si>
  <si>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</si>
  <si>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</si>
  <si>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</si>
  <si>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</si>
  <si>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</si>
  <si>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</si>
  <si>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</si>
  <si>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</si>
  <si>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</si>
  <si>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</si>
  <si>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</si>
  <si>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</si>
  <si>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</si>
  <si>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</si>
  <si>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</si>
  <si>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</si>
  <si>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</si>
  <si>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</si>
  <si>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</si>
  <si>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</si>
  <si>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</si>
  <si>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</si>
  <si>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</si>
  <si>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</si>
  <si>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</si>
  <si>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</si>
  <si>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</si>
  <si>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</si>
  <si>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</si>
  <si>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</si>
  <si>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</si>
  <si>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</si>
  <si>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</si>
  <si>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</si>
  <si>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</si>
  <si>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</si>
  <si>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</si>
  <si>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</si>
  <si>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</si>
  <si>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</si>
  <si>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</si>
  <si>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</si>
  <si>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</si>
  <si>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</si>
  <si>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</si>
  <si>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</si>
  <si>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</si>
  <si>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</si>
  <si>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</si>
  <si>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</si>
  <si>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</si>
  <si>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</si>
  <si>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</si>
  <si>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</si>
  <si>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</si>
  <si>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</si>
  <si>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</si>
  <si>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</si>
  <si>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</si>
  <si>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</si>
  <si>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</si>
  <si>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</si>
  <si>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</si>
  <si>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</si>
  <si>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</si>
  <si>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</si>
  <si>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</si>
  <si>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</si>
  <si>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</si>
  <si>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</si>
  <si>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</si>
  <si>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</si>
  <si>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</si>
  <si>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</si>
  <si>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</si>
  <si>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</si>
  <si>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</si>
  <si>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</si>
  <si>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</si>
  <si>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</si>
  <si>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</si>
  <si>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</si>
  <si>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</si>
  <si>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</si>
  <si>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</si>
  <si>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</si>
  <si>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</si>
  <si>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</si>
  <si>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</si>
  <si>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</si>
  <si>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</si>
  <si>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</si>
  <si>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</si>
  <si>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</si>
  <si>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</si>
  <si>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</si>
  <si>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</si>
  <si>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</si>
  <si>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</si>
  <si>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</si>
  <si>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</si>
  <si>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</si>
  <si>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</si>
  <si>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</si>
  <si>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</si>
  <si>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</si>
  <si>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</si>
  <si>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</si>
  <si>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</si>
  <si>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</si>
  <si>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</si>
  <si>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</si>
  <si>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</si>
  <si>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</si>
  <si>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</si>
  <si>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</si>
  <si>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</si>
  <si>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</si>
  <si>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</si>
  <si>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</si>
  <si>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</si>
  <si>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</si>
  <si>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</si>
  <si>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</si>
  <si>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</si>
  <si>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</si>
  <si>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</si>
  <si>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</si>
  <si>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</si>
  <si>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</si>
  <si>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</si>
  <si>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</si>
  <si>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</si>
  <si>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</si>
  <si>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</si>
  <si>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</si>
  <si>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</si>
  <si>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</si>
  <si>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</si>
  <si>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</si>
  <si>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</si>
  <si>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</si>
  <si>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</si>
  <si>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</si>
  <si>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</si>
  <si>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</si>
  <si>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</si>
  <si>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</si>
  <si>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</si>
  <si>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</si>
  <si>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</si>
  <si>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</si>
  <si>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</si>
  <si>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</si>
  <si>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</si>
  <si>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</si>
  <si>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</si>
  <si>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</si>
  <si>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</si>
  <si>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</si>
  <si>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</si>
  <si>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</si>
  <si>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</si>
  <si>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</si>
  <si>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</si>
  <si>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</si>
  <si>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</si>
  <si>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</si>
  <si>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</si>
  <si>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</si>
  <si>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</si>
  <si>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</si>
  <si>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</si>
  <si>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</si>
  <si>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</si>
  <si>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</si>
  <si>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</si>
  <si>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</si>
  <si>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</si>
  <si>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</si>
  <si>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</si>
  <si>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</si>
  <si>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</si>
  <si>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</si>
  <si>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</si>
  <si>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</si>
  <si>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</si>
  <si>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</si>
  <si>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</si>
  <si>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</si>
  <si>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</si>
  <si>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</si>
  <si>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</si>
  <si>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</si>
  <si>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</si>
  <si>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</si>
  <si>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</si>
  <si>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</si>
  <si>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</si>
  <si>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</si>
  <si>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</si>
  <si>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</si>
  <si>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</si>
  <si>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</si>
  <si>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</si>
  <si>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</si>
  <si>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</si>
  <si>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</si>
  <si>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</si>
  <si>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</si>
  <si>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</si>
  <si>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</si>
  <si>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</si>
  <si>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</si>
  <si>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</si>
  <si>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</si>
  <si>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</si>
  <si>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</si>
  <si>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</si>
  <si>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</si>
  <si>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</si>
  <si>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</si>
  <si>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</si>
  <si>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</si>
  <si>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</si>
  <si>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</si>
  <si>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</si>
  <si>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</si>
  <si>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</si>
  <si>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</si>
  <si>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</si>
  <si>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</si>
  <si>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</si>
  <si>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</si>
  <si>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</si>
  <si>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</si>
  <si>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</si>
  <si>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</si>
  <si>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</si>
  <si>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</si>
  <si>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</si>
  <si>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</si>
  <si>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</si>
  <si>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</si>
  <si>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</si>
  <si>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</si>
  <si>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</si>
  <si>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</si>
  <si>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</si>
  <si>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</si>
  <si>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</si>
  <si>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</si>
  <si>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</si>
  <si>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</si>
  <si>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</si>
  <si>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</si>
  <si>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</si>
  <si>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</si>
  <si>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</si>
  <si>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</si>
  <si>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</si>
  <si>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</si>
  <si>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</si>
  <si>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</si>
  <si>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</si>
  <si>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</si>
  <si>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</si>
  <si>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</si>
  <si>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</si>
  <si>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</si>
  <si>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</si>
  <si>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</si>
  <si>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</si>
  <si>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</si>
  <si>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</si>
  <si>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</si>
  <si>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</si>
  <si>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</si>
  <si>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</si>
  <si>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</si>
  <si>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</si>
  <si>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</si>
  <si>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</si>
  <si>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</si>
  <si>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</si>
  <si>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</si>
  <si>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</si>
  <si>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</si>
  <si>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</si>
  <si>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</si>
  <si>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</si>
  <si>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</si>
  <si>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</si>
  <si>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</si>
  <si>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</si>
  <si>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</si>
  <si>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</si>
  <si>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</si>
  <si>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</si>
  <si>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</si>
  <si>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</si>
  <si>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</si>
  <si>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</si>
  <si>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</si>
  <si>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</si>
  <si>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</si>
  <si>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</si>
  <si>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</si>
  <si>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</si>
  <si>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</si>
  <si>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</si>
  <si>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</si>
  <si>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</si>
  <si>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</si>
  <si>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</si>
  <si>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</si>
  <si>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</si>
  <si>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</si>
  <si>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</si>
  <si>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</si>
  <si>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</si>
  <si>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</si>
  <si>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</si>
  <si>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</si>
  <si>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</si>
  <si>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</si>
  <si>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</si>
  <si>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</si>
  <si>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</si>
  <si>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</si>
  <si>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</si>
  <si>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</si>
  <si>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</si>
  <si>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</si>
  <si>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</si>
  <si>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</si>
  <si>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</si>
  <si>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</si>
  <si>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</si>
  <si>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</si>
  <si>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</si>
  <si>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</si>
  <si>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</si>
  <si>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</si>
  <si>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</si>
  <si>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</si>
  <si>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</si>
  <si>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</si>
  <si>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</si>
  <si>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</si>
  <si>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</si>
  <si>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</si>
  <si>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</si>
  <si>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</si>
  <si>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</si>
  <si>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</si>
  <si>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</si>
  <si>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</si>
  <si>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</si>
  <si>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</si>
  <si>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</si>
  <si>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</si>
  <si>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</si>
  <si>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</si>
  <si>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</si>
  <si>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</si>
  <si>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</si>
  <si>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</si>
  <si>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</si>
  <si>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</si>
  <si>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</si>
  <si>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</si>
  <si>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</si>
  <si>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</si>
  <si>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</si>
  <si>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</si>
  <si>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</si>
  <si>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</si>
  <si>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</si>
  <si>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</si>
  <si>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</si>
  <si>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</si>
  <si>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</si>
  <si>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</si>
  <si>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</si>
  <si>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</si>
  <si>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</si>
  <si>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</si>
  <si>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</si>
  <si>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</si>
  <si>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</si>
  <si>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</si>
  <si>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</si>
  <si>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</si>
  <si>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</si>
  <si>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</si>
  <si>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</si>
  <si>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</si>
  <si>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</si>
  <si>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</si>
  <si>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</si>
  <si>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</si>
  <si>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</si>
  <si>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</si>
  <si>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</si>
  <si>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</si>
  <si>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</si>
  <si>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</si>
  <si>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</si>
  <si>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</si>
  <si>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</si>
  <si>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</si>
  <si>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</si>
  <si>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</si>
  <si>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</si>
  <si>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</si>
  <si>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</si>
  <si>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</si>
  <si>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</si>
  <si>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</si>
  <si>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</si>
  <si>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</si>
  <si>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</si>
  <si>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</si>
  <si>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</si>
  <si>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</si>
  <si>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</si>
  <si>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</si>
  <si>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</si>
  <si>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</si>
  <si>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</si>
  <si>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</si>
  <si>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</si>
  <si>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</si>
  <si>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</si>
  <si>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</si>
  <si>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</si>
  <si>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</si>
  <si>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</si>
  <si>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</si>
  <si>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</si>
  <si>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</si>
  <si>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</si>
  <si>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</si>
  <si>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</si>
  <si>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</si>
  <si>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</si>
  <si>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</si>
  <si>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</si>
  <si>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</si>
  <si>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</si>
  <si>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</si>
  <si>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</si>
  <si>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</si>
  <si>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</si>
  <si>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</si>
  <si>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</si>
  <si>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</si>
  <si>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</si>
  <si>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</si>
  <si>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</si>
  <si>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</si>
  <si>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</si>
  <si>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</si>
  <si>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</si>
  <si>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</si>
  <si>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</si>
  <si>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</si>
  <si>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</si>
  <si>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</si>
  <si>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</si>
  <si>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</si>
  <si>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</si>
  <si>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</si>
  <si>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</si>
  <si>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</si>
  <si>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</si>
  <si>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</si>
  <si>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</si>
  <si>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</si>
  <si>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</si>
  <si>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</si>
  <si>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</si>
  <si>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</si>
  <si>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</si>
  <si>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</si>
  <si>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</si>
  <si>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</si>
  <si>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</si>
  <si>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</si>
  <si>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</si>
  <si>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</si>
  <si>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</si>
  <si>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</si>
  <si>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</si>
  <si>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</si>
  <si>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</si>
  <si>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</si>
  <si>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</si>
  <si>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</si>
  <si>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</si>
  <si>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</si>
  <si>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</si>
  <si>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</si>
  <si>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</si>
  <si>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</si>
  <si>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</si>
  <si>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</si>
  <si>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</si>
  <si>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</si>
  <si>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</si>
  <si>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</si>
  <si>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</si>
  <si>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</si>
  <si>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</si>
  <si>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</si>
  <si>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</si>
  <si>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</si>
  <si>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</si>
  <si>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</si>
  <si>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</si>
  <si>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</si>
  <si>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</si>
  <si>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</si>
  <si>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</si>
  <si>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</si>
  <si>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</si>
  <si>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</si>
  <si>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</si>
  <si>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</si>
  <si>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</si>
  <si>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</si>
  <si>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</si>
  <si>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</si>
  <si>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</si>
  <si>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</si>
  <si>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</si>
  <si>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</si>
  <si>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</si>
  <si>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</si>
  <si>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</si>
  <si>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</si>
  <si>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</si>
  <si>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</si>
  <si>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</si>
  <si>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</si>
  <si>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</si>
  <si>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</si>
  <si>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</si>
  <si>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</si>
  <si>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</si>
  <si>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</si>
  <si>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</si>
  <si>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</si>
  <si>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</si>
  <si>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</si>
  <si>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</si>
  <si>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</si>
  <si>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</si>
  <si>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</si>
  <si>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</si>
  <si>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</si>
  <si>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</si>
  <si>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</si>
  <si>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</si>
  <si>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</si>
  <si>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</si>
  <si>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</si>
  <si>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</si>
  <si>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</si>
  <si>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</si>
  <si>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</si>
  <si>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</si>
  <si>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</si>
  <si>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</si>
  <si>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</si>
  <si>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</si>
  <si>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</si>
  <si>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</si>
  <si>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</si>
  <si>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</si>
  <si>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</si>
  <si>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</si>
  <si>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</si>
  <si>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</si>
  <si>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</si>
  <si>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</si>
  <si>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</si>
  <si>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</si>
  <si>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</si>
  <si>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</si>
  <si>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</si>
  <si>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</si>
  <si>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</si>
  <si>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</si>
  <si>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</si>
  <si>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</si>
  <si>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</si>
  <si>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</si>
  <si>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</si>
  <si>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</si>
  <si>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</si>
  <si>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</si>
  <si>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</si>
  <si>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</si>
  <si>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</si>
  <si>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</si>
  <si>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</si>
  <si>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</si>
  <si>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</si>
  <si>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</si>
  <si>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</si>
  <si>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</si>
  <si>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</si>
  <si>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</si>
  <si>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</si>
  <si>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</si>
  <si>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</si>
  <si>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</si>
  <si>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</si>
  <si>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</si>
  <si>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</si>
  <si>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</si>
  <si>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</si>
  <si>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</si>
  <si>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</si>
  <si>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</si>
  <si>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</si>
  <si>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</si>
  <si>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</si>
  <si>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</si>
  <si>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</si>
  <si>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</si>
  <si>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</si>
  <si>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</si>
  <si>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</si>
  <si>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</si>
  <si>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</si>
  <si>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</si>
  <si>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</si>
  <si>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</si>
  <si>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</si>
  <si>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</si>
  <si>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</si>
  <si>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</si>
  <si>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</si>
  <si>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</si>
  <si>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</si>
  <si>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</si>
  <si>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</si>
  <si>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</si>
  <si>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</si>
  <si>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</si>
  <si>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</si>
  <si>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</si>
  <si>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</si>
  <si>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</si>
  <si>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</si>
  <si>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</si>
  <si>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</si>
  <si>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</si>
  <si>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</si>
  <si>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</si>
  <si>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</si>
  <si>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</si>
  <si>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</si>
  <si>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</si>
  <si>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</si>
  <si>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</si>
  <si>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</si>
  <si>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</si>
  <si>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</si>
  <si>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</si>
  <si>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</si>
  <si>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</si>
  <si>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</si>
  <si>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</si>
  <si>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</si>
  <si>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</si>
  <si>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</si>
  <si>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</si>
  <si>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</si>
  <si>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</si>
  <si>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</si>
  <si>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</si>
  <si>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</si>
  <si>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</si>
  <si>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</si>
  <si>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</si>
  <si>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</si>
  <si>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</si>
  <si>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</si>
  <si>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</si>
  <si>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</si>
  <si>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</si>
  <si>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</si>
  <si>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</si>
  <si>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</si>
  <si>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</si>
  <si>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</si>
  <si>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</si>
  <si>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</si>
  <si>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</si>
  <si>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</si>
  <si>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</si>
  <si>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</si>
  <si>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</si>
  <si>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</si>
  <si>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</si>
  <si>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</si>
  <si>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</si>
  <si>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</si>
  <si>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</si>
  <si>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</si>
  <si>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</si>
  <si>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</si>
  <si>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</si>
  <si>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</si>
  <si>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</si>
  <si>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</si>
  <si>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</si>
  <si>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</si>
  <si>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</si>
  <si>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</si>
  <si>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</si>
  <si>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</si>
  <si>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</si>
  <si>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</si>
  <si>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</si>
  <si>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</si>
  <si>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</si>
  <si>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</si>
  <si>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</si>
  <si>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</si>
  <si>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</si>
  <si>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</si>
  <si>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</si>
  <si>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</si>
  <si>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</si>
  <si>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</si>
  <si>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</si>
  <si>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</si>
  <si>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</si>
  <si>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</si>
  <si>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</si>
  <si>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</si>
  <si>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</si>
  <si>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</si>
  <si>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</si>
  <si>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</si>
  <si>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</si>
  <si>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</si>
  <si>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</si>
  <si>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</si>
  <si>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</si>
  <si>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</si>
  <si>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</si>
  <si>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</si>
  <si>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</si>
  <si>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</si>
  <si>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</si>
  <si>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</si>
  <si>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</si>
  <si>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</si>
  <si>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</si>
  <si>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</si>
  <si>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</si>
  <si>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</si>
  <si>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</si>
  <si>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</si>
  <si>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</si>
  <si>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</si>
  <si>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</si>
  <si>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</si>
  <si>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</si>
  <si>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</si>
  <si>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</si>
  <si>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</si>
  <si>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</si>
  <si>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</si>
  <si>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</si>
  <si>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</si>
  <si>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</si>
  <si>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</si>
  <si>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</si>
  <si>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</si>
  <si>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</si>
  <si>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</si>
  <si>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</si>
  <si>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</si>
  <si>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</si>
  <si>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</si>
  <si>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</si>
  <si>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</si>
  <si>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</si>
  <si>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</si>
  <si>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</si>
  <si>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</si>
  <si>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</si>
  <si>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</si>
  <si>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</si>
  <si>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</si>
  <si>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</si>
  <si>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</si>
  <si>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</si>
  <si>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</si>
  <si>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</si>
  <si>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</si>
  <si>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</si>
  <si>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</si>
  <si>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</si>
  <si>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</si>
  <si>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</si>
  <si>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</si>
  <si>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</si>
  <si>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</si>
  <si>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</si>
  <si>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</si>
  <si>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</si>
  <si>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</si>
  <si>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</si>
  <si>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</si>
  <si>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</si>
  <si>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</si>
  <si>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</si>
  <si>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</si>
  <si>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</si>
  <si>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</si>
  <si>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</si>
  <si>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</si>
  <si>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</si>
  <si>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</si>
  <si>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</si>
  <si>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</si>
  <si>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</si>
  <si>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</si>
  <si>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</si>
  <si>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</si>
  <si>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</si>
  <si>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</si>
  <si>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</si>
  <si>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</si>
  <si>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</si>
  <si>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</si>
  <si>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</si>
  <si>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</si>
  <si>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</si>
  <si>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</si>
  <si>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</si>
  <si>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</si>
  <si>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</si>
  <si>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</si>
  <si>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</si>
  <si>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</si>
  <si>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</si>
  <si>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</si>
  <si>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</si>
  <si>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</si>
  <si>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</si>
  <si>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</si>
  <si>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</si>
  <si>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</si>
  <si>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</si>
  <si>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</si>
  <si>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</si>
  <si>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</si>
  <si>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</si>
  <si>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</si>
  <si>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</si>
  <si>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</si>
  <si>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</si>
  <si>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</si>
  <si>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</si>
  <si>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</si>
  <si>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</si>
  <si>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</si>
  <si>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</si>
  <si>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</si>
  <si>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</si>
  <si>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</si>
  <si>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</si>
  <si>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</si>
  <si>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</si>
  <si>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</si>
  <si>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</si>
  <si>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</si>
  <si>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</si>
  <si>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</si>
  <si>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</si>
  <si>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</si>
  <si>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</si>
  <si>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</si>
  <si>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</si>
  <si>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</si>
  <si>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</si>
  <si>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</si>
  <si>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</si>
  <si>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</si>
  <si>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</si>
  <si>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</si>
  <si>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</si>
  <si>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</si>
  <si>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</si>
  <si>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</si>
  <si>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</si>
  <si>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</si>
  <si>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</si>
  <si>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</si>
  <si>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</si>
  <si>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</si>
  <si>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</si>
  <si>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</si>
  <si>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</si>
  <si>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</si>
  <si>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</si>
  <si>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</si>
  <si>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</si>
  <si>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</si>
  <si>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</si>
  <si>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</si>
  <si>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</si>
  <si>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</si>
  <si>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</si>
  <si>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</si>
  <si>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</si>
  <si>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</si>
  <si>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</si>
  <si>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</si>
  <si>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</si>
  <si>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</si>
  <si>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</si>
  <si>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</si>
  <si>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</si>
  <si>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</si>
  <si>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</si>
  <si>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</si>
  <si>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</si>
  <si>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</si>
  <si>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</si>
  <si>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</si>
  <si>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</si>
  <si>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</si>
  <si>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</si>
  <si>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</si>
  <si>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</si>
  <si>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</si>
  <si>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</si>
  <si>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</si>
  <si>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</si>
  <si>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</si>
  <si>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</si>
  <si>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</si>
  <si>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</si>
  <si>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</si>
  <si>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</si>
  <si>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</si>
  <si>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</si>
  <si>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</si>
  <si>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</si>
  <si>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</si>
  <si>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</si>
  <si>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</si>
  <si>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</si>
  <si>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</si>
  <si>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</si>
  <si>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</si>
  <si>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</si>
  <si>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</si>
  <si>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</si>
  <si>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</si>
  <si>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</si>
  <si>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</si>
  <si>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</si>
  <si>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</si>
  <si>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</si>
  <si>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</si>
  <si>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</si>
  <si>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</si>
  <si>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</si>
  <si>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</si>
  <si>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</si>
  <si>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</si>
  <si>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</si>
  <si>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</si>
  <si>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</si>
  <si>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</si>
  <si>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</si>
  <si>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</si>
  <si>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</si>
  <si>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</si>
  <si>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</si>
  <si>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</si>
  <si>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</si>
  <si>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</si>
  <si>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</si>
  <si>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</si>
  <si>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</si>
  <si>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</si>
  <si>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</si>
  <si>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</si>
  <si>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</si>
  <si>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</si>
  <si>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</si>
  <si>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</si>
  <si>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</si>
  <si>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</si>
  <si>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</si>
  <si>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</si>
  <si>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</si>
  <si>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</si>
  <si>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</si>
  <si>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</si>
  <si>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</si>
  <si>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</si>
  <si>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</si>
  <si>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</si>
  <si>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</si>
  <si>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</si>
  <si>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</si>
  <si>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</si>
  <si>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</si>
  <si>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</si>
  <si>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</si>
  <si>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</si>
  <si>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</si>
  <si>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</si>
  <si>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</si>
  <si>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</si>
  <si>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</si>
  <si>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</si>
  <si>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</si>
  <si>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</si>
  <si>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</si>
  <si>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</si>
  <si>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</si>
  <si>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</si>
  <si>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</si>
  <si>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</si>
  <si>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</si>
  <si>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</si>
  <si>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</si>
  <si>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</si>
  <si>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</si>
  <si>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</si>
  <si>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</si>
  <si>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</si>
  <si>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</si>
  <si>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</si>
  <si>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</si>
  <si>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</si>
  <si>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</si>
  <si>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</si>
  <si>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</si>
  <si>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</si>
  <si>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</si>
  <si>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</si>
  <si>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</si>
  <si>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</si>
  <si>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</si>
  <si>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</si>
  <si>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</si>
  <si>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</si>
  <si>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</si>
  <si>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</si>
  <si>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</si>
  <si>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</si>
  <si>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</si>
  <si>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</si>
  <si>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</si>
  <si>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</si>
  <si>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</si>
  <si>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</si>
  <si>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</si>
  <si>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</si>
  <si>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</si>
  <si>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</si>
  <si>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</si>
  <si>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</si>
  <si>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</si>
  <si>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</si>
  <si>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</si>
  <si>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</si>
  <si>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</si>
  <si>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</si>
  <si>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</si>
  <si>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</si>
  <si>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</si>
  <si>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</si>
  <si>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</si>
  <si>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</si>
  <si>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</si>
  <si>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</si>
  <si>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</si>
  <si>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</si>
  <si>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</si>
  <si>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</si>
  <si>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</si>
  <si>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</si>
  <si>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</si>
  <si>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</si>
  <si>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</si>
  <si>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</si>
  <si>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</si>
  <si>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</si>
  <si>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</si>
  <si>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</si>
  <si>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</si>
  <si>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</si>
  <si>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</si>
  <si>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</si>
  <si>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</si>
  <si>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</si>
  <si>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</si>
  <si>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</si>
  <si>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</si>
  <si>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</si>
  <si>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</si>
  <si>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</si>
  <si>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</si>
  <si>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</si>
  <si>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</si>
  <si>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</si>
  <si>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</si>
  <si>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</si>
  <si>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</si>
  <si>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</si>
  <si>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</si>
  <si>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</si>
  <si>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</si>
  <si>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</si>
  <si>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</si>
  <si>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</si>
  <si>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</si>
  <si>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</si>
  <si>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</si>
  <si>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</si>
  <si>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</si>
  <si>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</si>
  <si>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</si>
  <si>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</si>
  <si>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</si>
  <si>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</si>
  <si>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</si>
  <si>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</si>
  <si>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</si>
  <si>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</si>
  <si>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</si>
  <si>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</si>
  <si>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</si>
  <si>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</si>
  <si>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</si>
  <si>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</si>
  <si>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</si>
  <si>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</si>
  <si>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</si>
  <si>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</si>
  <si>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</si>
  <si>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</si>
  <si>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</si>
  <si>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</si>
  <si>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</si>
  <si>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</si>
  <si>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</si>
  <si>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</si>
  <si>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</si>
  <si>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</si>
  <si>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</si>
  <si>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</si>
  <si>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</si>
  <si>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</si>
  <si>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</si>
  <si>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</si>
  <si>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</si>
  <si>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</si>
  <si>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</si>
  <si>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</si>
  <si>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</si>
  <si>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</si>
  <si>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</si>
  <si>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</si>
  <si>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</si>
  <si>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</si>
  <si>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</si>
  <si>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</si>
  <si>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</si>
  <si>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</si>
  <si>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</si>
  <si>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</si>
  <si>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</si>
  <si>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</si>
  <si>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</si>
  <si>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</si>
  <si>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</si>
  <si>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</si>
  <si>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</si>
  <si>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</si>
  <si>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</si>
  <si>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</si>
  <si>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</si>
  <si>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</si>
  <si>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</si>
  <si>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</si>
  <si>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</si>
  <si>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</si>
  <si>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</si>
  <si>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</si>
  <si>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</si>
  <si>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</si>
  <si>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</si>
  <si>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</si>
  <si>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</si>
  <si>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</si>
  <si>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</si>
  <si>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</si>
  <si>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</si>
  <si>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</si>
  <si>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</si>
  <si>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</si>
  <si>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</si>
  <si>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</si>
  <si>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</si>
  <si>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</si>
  <si>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</si>
  <si>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</si>
  <si>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</si>
  <si>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</si>
  <si>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</si>
  <si>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</si>
  <si>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</si>
  <si>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</si>
  <si>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</si>
  <si>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</si>
  <si>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</si>
  <si>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</si>
  <si>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</si>
  <si>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</si>
  <si>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</si>
  <si>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</si>
  <si>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</si>
  <si>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</si>
  <si>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</si>
  <si>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</si>
  <si>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</si>
  <si>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</si>
  <si>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</si>
  <si>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</si>
  <si>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</si>
  <si>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</si>
  <si>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</si>
  <si>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</si>
  <si>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</si>
  <si>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</si>
  <si>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</si>
  <si>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</si>
  <si>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</si>
  <si>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</si>
  <si>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</si>
  <si>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</si>
  <si>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</si>
  <si>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</si>
  <si>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</si>
  <si>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</si>
  <si>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</si>
  <si>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</si>
  <si>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</si>
  <si>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</si>
  <si>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</si>
  <si>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</si>
  <si>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</si>
  <si>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</si>
  <si>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</si>
  <si>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</si>
  <si>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</si>
  <si>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</si>
  <si>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</si>
  <si>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</si>
  <si>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</si>
  <si>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</si>
  <si>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</si>
  <si>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</si>
  <si>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</si>
  <si>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</si>
  <si>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</si>
  <si>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</si>
  <si>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</si>
  <si>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</si>
  <si>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</si>
  <si>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</si>
  <si>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</si>
  <si>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</si>
  <si>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</si>
  <si>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</si>
  <si>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</si>
  <si>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</si>
  <si>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</si>
  <si>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</si>
  <si>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</si>
  <si>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</si>
  <si>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</si>
  <si>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</si>
  <si>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</si>
  <si>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</si>
  <si>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</si>
  <si>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</si>
  <si>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</si>
  <si>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</si>
  <si>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</si>
  <si>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</si>
  <si>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</si>
  <si>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</si>
  <si>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</si>
  <si>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</si>
  <si>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</si>
  <si>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</si>
  <si>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</si>
  <si>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</si>
  <si>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</si>
  <si>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</si>
  <si>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</si>
  <si>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</si>
  <si>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</si>
  <si>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</si>
  <si>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</si>
  <si>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</si>
  <si>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</si>
  <si>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</si>
  <si>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</si>
  <si>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</si>
  <si>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</si>
  <si>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</si>
  <si>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</si>
  <si>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</si>
  <si>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</si>
  <si>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</si>
  <si>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</si>
  <si>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</si>
  <si>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</si>
  <si>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</si>
  <si>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</si>
  <si>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</si>
  <si>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</si>
  <si>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</si>
  <si>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</si>
  <si>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</si>
  <si>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</si>
  <si>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</si>
  <si>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</si>
  <si>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</si>
  <si>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</si>
  <si>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</si>
  <si>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</si>
  <si>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</si>
  <si>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</si>
  <si>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</si>
  <si>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</si>
  <si>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</si>
  <si>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</si>
  <si>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</si>
  <si>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</si>
  <si>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</si>
  <si>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</si>
  <si>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</si>
  <si>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</si>
  <si>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</si>
  <si>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</si>
  <si>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</si>
  <si>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</si>
  <si>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</si>
  <si>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</si>
  <si>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</si>
  <si>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</si>
  <si>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</si>
  <si>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</si>
  <si>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</si>
  <si>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</si>
  <si>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</si>
  <si>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</si>
  <si>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</si>
  <si>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</si>
  <si>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</si>
  <si>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</si>
  <si>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</si>
  <si>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</si>
  <si>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</si>
  <si>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</si>
  <si>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</si>
  <si>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</si>
  <si>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</si>
  <si>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</si>
  <si>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</si>
  <si>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</si>
  <si>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</si>
  <si>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</si>
  <si>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</si>
  <si>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</si>
  <si>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</si>
  <si>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</si>
  <si>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</si>
  <si>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</si>
  <si>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</si>
  <si>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</si>
  <si>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</si>
  <si>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</si>
  <si>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</si>
  <si>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</si>
  <si>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</si>
  <si>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</si>
  <si>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</si>
  <si>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</si>
  <si>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</si>
  <si>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</si>
  <si>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</si>
  <si>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</si>
  <si>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</si>
  <si>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</si>
  <si>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</si>
  <si>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</si>
  <si>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</si>
  <si>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</si>
  <si>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</si>
  <si>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</si>
  <si>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</si>
  <si>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</si>
  <si>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</si>
  <si>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</si>
  <si>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</si>
  <si>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</si>
  <si>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</si>
  <si>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</si>
  <si>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</si>
  <si>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</si>
  <si>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</si>
  <si>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</si>
  <si>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</si>
  <si>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</si>
  <si>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</si>
  <si>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</si>
  <si>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</si>
  <si>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</si>
  <si>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</si>
  <si>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</si>
  <si>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</si>
  <si>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</si>
  <si>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</si>
  <si>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</si>
  <si>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</si>
  <si>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</si>
  <si>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</si>
  <si>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</si>
  <si>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</si>
  <si>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</si>
  <si>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</si>
  <si>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</si>
  <si>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</si>
  <si>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</si>
  <si>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</si>
  <si>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</si>
  <si>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</si>
  <si>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</si>
  <si>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</si>
  <si>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</si>
  <si>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</si>
  <si>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</si>
  <si>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</si>
  <si>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</si>
  <si>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</si>
  <si>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</si>
  <si>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</si>
  <si>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</si>
  <si>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</si>
  <si>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</si>
  <si>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</si>
  <si>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</si>
  <si>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</si>
  <si>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</si>
  <si>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</si>
  <si>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</si>
  <si>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</si>
  <si>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</si>
  <si>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</si>
  <si>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</si>
  <si>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</si>
  <si>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</si>
  <si>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</si>
  <si>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</si>
  <si>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</si>
  <si>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</si>
  <si>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</si>
  <si>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</si>
  <si>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</si>
  <si>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</si>
  <si>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</si>
  <si>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</si>
  <si>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</si>
  <si>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</si>
  <si>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</si>
  <si>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</si>
  <si>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</si>
  <si>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</si>
  <si>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</si>
  <si>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</si>
  <si>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</si>
  <si>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</si>
  <si>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</si>
  <si>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</si>
  <si>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</si>
  <si>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</si>
  <si>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</si>
  <si>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</si>
  <si>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</si>
  <si>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</si>
  <si>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</si>
  <si>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</si>
  <si>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</si>
  <si>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</si>
  <si>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</si>
  <si>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</si>
  <si>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</si>
  <si>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</si>
  <si>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</si>
  <si>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</si>
  <si>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</si>
  <si>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</si>
  <si>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</si>
  <si>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</si>
  <si>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</si>
  <si>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</si>
  <si>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</si>
  <si>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</si>
  <si>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</si>
  <si>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</si>
  <si>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</si>
  <si>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</si>
  <si>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</si>
  <si>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</si>
  <si>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</si>
  <si>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</si>
  <si>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</si>
  <si>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</si>
  <si>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</si>
  <si>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</si>
  <si>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</si>
  <si>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</si>
  <si>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</si>
  <si>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</si>
  <si>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</si>
  <si>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</si>
  <si>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</si>
  <si>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</si>
  <si>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</si>
  <si>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</si>
  <si>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</si>
  <si>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</si>
  <si>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</si>
  <si>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</si>
  <si>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</si>
  <si>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</si>
  <si>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</si>
  <si>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</si>
  <si>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</si>
  <si>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</si>
  <si>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</si>
  <si>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</si>
  <si>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</si>
  <si>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</si>
  <si>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</si>
  <si>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</si>
  <si>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</si>
  <si>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</si>
  <si>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</si>
  <si>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</si>
  <si>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</si>
  <si>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</si>
  <si>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</si>
  <si>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</si>
  <si>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</si>
  <si>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</si>
  <si>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</si>
  <si>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</si>
  <si>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</si>
  <si>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</si>
  <si>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</si>
  <si>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</si>
  <si>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</si>
  <si>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</si>
  <si>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</si>
  <si>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</si>
  <si>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</si>
  <si>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</si>
  <si>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</si>
  <si>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</si>
  <si>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</si>
  <si>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</si>
  <si>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</si>
  <si>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</si>
  <si>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</si>
  <si>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</si>
  <si>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</si>
  <si>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</si>
  <si>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</si>
  <si>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</si>
  <si>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</si>
  <si>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</si>
  <si>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</si>
  <si>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</si>
  <si>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</si>
  <si>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</si>
  <si>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</si>
  <si>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</si>
  <si>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</si>
  <si>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</si>
  <si>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</si>
  <si>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</si>
  <si>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</si>
  <si>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</si>
  <si>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</si>
  <si>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</si>
  <si>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</si>
  <si>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</si>
  <si>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</si>
  <si>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</si>
  <si>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</si>
  <si>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</si>
  <si>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</si>
  <si>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</si>
  <si>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</si>
  <si>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</si>
  <si>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</si>
  <si>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</si>
  <si>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</si>
  <si>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</si>
  <si>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</si>
  <si>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</si>
  <si>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</si>
  <si>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</si>
  <si>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</si>
  <si>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</si>
  <si>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</si>
  <si>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</si>
  <si>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</si>
  <si>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</si>
  <si>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</si>
  <si>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</si>
  <si>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</si>
  <si>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</si>
  <si>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</si>
  <si>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</si>
  <si>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</si>
  <si>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</si>
  <si>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</si>
  <si>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</si>
  <si>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</si>
  <si>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</si>
  <si>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</si>
  <si>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</si>
  <si>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</si>
  <si>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</si>
  <si>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</si>
  <si>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</si>
  <si>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</si>
  <si>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</si>
  <si>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</si>
  <si>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</si>
  <si>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</si>
  <si>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</si>
  <si>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</si>
  <si>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</si>
  <si>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</si>
  <si>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</si>
  <si>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</si>
  <si>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</si>
  <si>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</si>
  <si>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</si>
  <si>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</si>
  <si>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</si>
  <si>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</si>
  <si>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</si>
  <si>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</si>
  <si>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</si>
  <si>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</si>
  <si>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</si>
  <si>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</si>
  <si>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</si>
  <si>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</si>
  <si>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</si>
  <si>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</si>
  <si>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</si>
  <si>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</si>
  <si>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</si>
  <si>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</si>
  <si>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</si>
  <si>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</si>
  <si>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</si>
  <si>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</si>
  <si>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</si>
  <si>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</si>
  <si>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</si>
  <si>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</si>
  <si>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</si>
  <si>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</si>
  <si>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</si>
  <si>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</si>
  <si>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</si>
  <si>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</si>
  <si>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</si>
  <si>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</si>
  <si>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</si>
  <si>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</si>
  <si>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</si>
  <si>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</si>
  <si>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</si>
  <si>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</si>
  <si>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</si>
  <si>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</si>
  <si>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</si>
  <si>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</si>
  <si>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</si>
  <si>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</si>
  <si>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</si>
  <si>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</si>
  <si>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</si>
  <si>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</si>
  <si>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</si>
  <si>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</si>
  <si>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</si>
  <si>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</si>
  <si>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</si>
  <si>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</si>
  <si>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</si>
  <si>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</si>
  <si>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</si>
  <si>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</si>
  <si>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</si>
  <si>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</si>
  <si>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</si>
  <si>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</si>
  <si>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</si>
  <si>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</si>
  <si>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</si>
  <si>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</si>
  <si>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</si>
  <si>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</si>
  <si>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</si>
  <si>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</si>
  <si>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</si>
  <si>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</si>
  <si>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</si>
  <si>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</si>
  <si>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</si>
  <si>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</si>
  <si>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</si>
  <si>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</si>
  <si>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</si>
  <si>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</si>
  <si>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</si>
  <si>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</si>
  <si>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</si>
  <si>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</si>
  <si>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</si>
  <si>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</si>
  <si>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</si>
  <si>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</si>
  <si>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</si>
  <si>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</si>
  <si>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</si>
  <si>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</si>
  <si>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</si>
  <si>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</si>
  <si>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</si>
  <si>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</si>
  <si>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</si>
  <si>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</si>
  <si>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</si>
  <si>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</si>
  <si>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</si>
  <si>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</si>
  <si>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</si>
  <si>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</si>
  <si>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</si>
  <si>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</si>
  <si>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</si>
  <si>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</si>
  <si>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</si>
  <si>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</si>
  <si>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</si>
  <si>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</si>
  <si>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</si>
  <si>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</si>
  <si>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</si>
  <si>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</si>
  <si>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</si>
  <si>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</si>
  <si>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</si>
  <si>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</si>
  <si>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</si>
  <si>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</si>
  <si>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</si>
  <si>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</si>
  <si>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</si>
  <si>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</si>
  <si>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</si>
  <si>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</si>
  <si>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</si>
  <si>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</si>
  <si>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</si>
  <si>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</si>
  <si>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</si>
  <si>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</si>
  <si>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</si>
  <si>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</si>
  <si>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</si>
  <si>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</si>
  <si>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</si>
  <si>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</si>
  <si>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</si>
  <si>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</si>
  <si>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</si>
  <si>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</si>
  <si>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</si>
  <si>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</si>
  <si>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</si>
  <si>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</si>
  <si>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</si>
  <si>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</si>
  <si>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</si>
  <si>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</si>
  <si>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</si>
  <si>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</si>
  <si>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</si>
  <si>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</si>
  <si>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</si>
  <si>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</si>
  <si>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</si>
  <si>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</si>
  <si>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</si>
  <si>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</si>
  <si>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</si>
  <si>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</si>
  <si>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</si>
  <si>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</si>
  <si>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</si>
  <si>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</si>
  <si>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</si>
  <si>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</si>
  <si>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</si>
  <si>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</si>
  <si>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</si>
  <si>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</si>
  <si>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</si>
  <si>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</si>
  <si>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</si>
  <si>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</si>
  <si>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</si>
  <si>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</si>
  <si>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</si>
  <si>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</si>
  <si>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</si>
  <si>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</si>
  <si>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</si>
  <si>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</si>
  <si>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</si>
  <si>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</si>
  <si>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</si>
  <si>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</si>
  <si>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</si>
  <si>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</si>
  <si>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</si>
  <si>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</si>
  <si>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</si>
  <si>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</si>
  <si>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</si>
  <si>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</si>
  <si>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</si>
  <si>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</si>
  <si>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</si>
  <si>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</si>
  <si>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</si>
  <si>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</si>
  <si>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</si>
  <si>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</si>
  <si>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</si>
  <si>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</si>
  <si>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</si>
  <si>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</si>
  <si>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</si>
  <si>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</si>
  <si>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</si>
  <si>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</si>
  <si>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</si>
  <si>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</si>
  <si>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</si>
  <si>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</si>
  <si>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</si>
  <si>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</si>
  <si>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</si>
  <si>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</si>
  <si>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</si>
  <si>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</si>
  <si>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</si>
  <si>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</si>
  <si>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</si>
  <si>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</si>
  <si>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</si>
  <si>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</si>
  <si>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</si>
  <si>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</si>
  <si>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</si>
  <si>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</si>
  <si>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</si>
  <si>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</si>
  <si>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</si>
  <si>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</si>
  <si>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</si>
  <si>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</si>
  <si>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</si>
  <si>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</si>
  <si>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</si>
  <si>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</si>
  <si>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</si>
  <si>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</si>
  <si>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</si>
  <si>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</si>
  <si>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</si>
  <si>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</si>
  <si>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</si>
  <si>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</si>
  <si>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</si>
  <si>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</si>
  <si>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</si>
  <si>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</si>
  <si>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</si>
  <si>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</si>
  <si>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</si>
  <si>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</si>
  <si>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</si>
  <si>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</si>
  <si>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</si>
  <si>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</si>
  <si>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</si>
  <si>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</si>
  <si>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</si>
  <si>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</si>
  <si>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</si>
  <si>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</si>
  <si>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</si>
  <si>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</si>
  <si>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</si>
  <si>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</si>
  <si>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</si>
  <si>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</si>
  <si>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</si>
  <si>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</si>
  <si>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</si>
  <si>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</si>
  <si>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</si>
  <si>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</si>
  <si>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</si>
  <si>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</si>
  <si>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</si>
  <si>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</si>
  <si>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</si>
  <si>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</si>
  <si>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</si>
  <si>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</si>
  <si>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</si>
  <si>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</si>
  <si>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</si>
  <si>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</si>
  <si>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</si>
  <si>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</si>
  <si>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</si>
  <si>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</si>
  <si>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</si>
  <si>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</si>
  <si>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</si>
  <si>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</si>
  <si>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</si>
  <si>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</si>
  <si>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</si>
  <si>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</si>
  <si>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</si>
  <si>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</si>
  <si>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</si>
  <si>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</si>
  <si>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</si>
  <si>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</si>
  <si>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</si>
  <si>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</si>
  <si>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</si>
  <si>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</si>
  <si>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</si>
  <si>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</si>
  <si>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</si>
  <si>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</si>
  <si>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</si>
  <si>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</si>
  <si>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</si>
  <si>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</si>
  <si>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</si>
  <si>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</si>
  <si>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</si>
  <si>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</si>
  <si>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</si>
  <si>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</si>
  <si>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</si>
  <si>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</si>
  <si>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</si>
  <si>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</si>
  <si>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</si>
  <si>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</si>
  <si>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</si>
  <si>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</si>
  <si>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</si>
  <si>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</si>
  <si>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</si>
  <si>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</si>
  <si>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</si>
  <si>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</si>
  <si>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</si>
  <si>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</si>
  <si>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</si>
  <si>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</si>
  <si>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</si>
  <si>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</si>
  <si>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</si>
  <si>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</si>
  <si>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</si>
  <si>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</si>
  <si>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</si>
  <si>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</si>
  <si>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</si>
  <si>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</si>
  <si>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</si>
  <si>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</si>
  <si>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</si>
  <si>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</si>
  <si>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</si>
  <si>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</si>
  <si>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</si>
  <si>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</si>
  <si>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</si>
  <si>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</si>
  <si>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</si>
  <si>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</si>
  <si>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</si>
  <si>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</si>
  <si>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</si>
  <si>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</si>
  <si>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</si>
  <si>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</si>
  <si>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</si>
  <si>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</si>
  <si>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</si>
  <si>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</si>
  <si>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</si>
  <si>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</si>
  <si>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</si>
  <si>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</si>
  <si>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</si>
  <si>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</si>
  <si>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</si>
  <si>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</si>
  <si>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</si>
  <si>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</si>
  <si>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</si>
  <si>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</si>
  <si>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</si>
  <si>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</si>
  <si>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</si>
  <si>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</si>
  <si>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</si>
  <si>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</si>
  <si>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</si>
  <si>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</si>
  <si>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</si>
  <si>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</si>
  <si>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</si>
  <si>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</si>
  <si>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</si>
  <si>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</si>
  <si>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</si>
  <si>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</si>
  <si>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</si>
  <si>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</si>
  <si>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</si>
  <si>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</si>
  <si>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</si>
  <si>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</si>
  <si>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</si>
  <si>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</si>
  <si>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</si>
  <si>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</si>
  <si>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</si>
  <si>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</si>
  <si>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</si>
  <si>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</si>
  <si>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</si>
  <si>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</si>
  <si>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</si>
  <si>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</si>
  <si>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</si>
  <si>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</si>
  <si>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</si>
  <si>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</si>
  <si>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</si>
  <si>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</si>
  <si>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</si>
  <si>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</si>
  <si>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</si>
  <si>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</si>
  <si>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</si>
  <si>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</si>
  <si>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</si>
  <si>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</si>
  <si>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</si>
  <si>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</si>
  <si>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</si>
  <si>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</si>
  <si>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</si>
  <si>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</si>
  <si>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</si>
  <si>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</si>
  <si>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</si>
  <si>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</si>
  <si>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</si>
  <si>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</si>
  <si>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</si>
  <si>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</si>
  <si>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</si>
  <si>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</si>
  <si>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</si>
  <si>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</si>
  <si>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</si>
  <si>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</si>
  <si>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</si>
  <si>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</si>
  <si>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</si>
  <si>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</si>
  <si>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</si>
  <si>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</si>
  <si>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</si>
  <si>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</si>
  <si>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</si>
  <si>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</si>
  <si>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</si>
  <si>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</si>
  <si>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</si>
  <si>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</si>
  <si>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</si>
  <si>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</si>
  <si>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</si>
  <si>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</si>
  <si>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</si>
  <si>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</si>
  <si>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</si>
  <si>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</si>
  <si>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</si>
  <si>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</si>
  <si>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</si>
  <si>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</si>
  <si>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</si>
  <si>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</si>
  <si>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</si>
  <si>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</si>
  <si>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</si>
  <si>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</si>
  <si>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</si>
  <si>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</si>
  <si>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</si>
  <si>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</si>
  <si>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</si>
  <si>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</si>
  <si>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</si>
  <si>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</si>
  <si>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</si>
  <si>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</si>
  <si>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</si>
  <si>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</si>
  <si>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</si>
  <si>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</si>
  <si>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</si>
  <si>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</si>
  <si>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</si>
  <si>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</si>
  <si>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</si>
  <si>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</si>
  <si>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</si>
  <si>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</si>
  <si>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</si>
  <si>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</si>
  <si>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</si>
  <si>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</si>
  <si>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</si>
  <si>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</si>
  <si>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</si>
  <si>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</si>
  <si>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</si>
  <si>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</si>
  <si>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</si>
  <si>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</si>
  <si>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</si>
  <si>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</si>
  <si>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</si>
  <si>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</si>
  <si>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</si>
  <si>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</si>
  <si>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</si>
  <si>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</si>
  <si>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</si>
  <si>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</si>
  <si>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</si>
  <si>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</si>
  <si>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</si>
  <si>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</si>
  <si>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</si>
  <si>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</si>
  <si>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</si>
  <si>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</si>
  <si>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</si>
  <si>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</si>
  <si>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</si>
  <si>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</si>
  <si>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</si>
  <si>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</si>
  <si>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</si>
  <si>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</si>
  <si>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</si>
  <si>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</si>
  <si>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</si>
  <si>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</si>
  <si>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</si>
  <si>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</si>
  <si>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</si>
  <si>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</si>
  <si>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</si>
  <si>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</si>
  <si>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</si>
  <si>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</si>
  <si>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</si>
  <si>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</si>
  <si>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</si>
  <si>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</si>
  <si>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</si>
  <si>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</si>
  <si>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</si>
  <si>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</si>
  <si>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</si>
  <si>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</si>
  <si>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</si>
  <si>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</si>
  <si>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</si>
  <si>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</si>
  <si>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</si>
  <si>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</si>
  <si>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</si>
  <si>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</si>
  <si>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</si>
  <si>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</si>
  <si>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</si>
  <si>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</si>
  <si>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</si>
  <si>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</si>
  <si>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</si>
  <si>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</si>
  <si>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</si>
  <si>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</si>
  <si>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</si>
  <si>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</si>
  <si>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</si>
  <si>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</si>
  <si>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</si>
  <si>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</si>
  <si>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</si>
  <si>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</si>
  <si>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</si>
  <si>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</si>
  <si>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</si>
  <si>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</si>
  <si>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</si>
  <si>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</si>
  <si>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</si>
  <si>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</si>
  <si>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</si>
  <si>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</si>
  <si>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</si>
  <si>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</si>
  <si>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</si>
  <si>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</si>
  <si>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</si>
  <si>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</si>
  <si>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</si>
  <si>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</si>
  <si>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</si>
  <si>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</si>
  <si>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</si>
  <si>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</si>
  <si>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</si>
  <si>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</si>
  <si>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</si>
  <si>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</si>
  <si>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</si>
  <si>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</si>
  <si>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</si>
  <si>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</si>
  <si>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</si>
  <si>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</si>
  <si>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</si>
  <si>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</si>
  <si>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</si>
  <si>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</si>
  <si>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</si>
  <si>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</si>
  <si>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</si>
  <si>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</si>
  <si>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</si>
  <si>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</si>
  <si>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</si>
  <si>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</si>
  <si>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</si>
  <si>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</si>
  <si>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</si>
  <si>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</si>
  <si>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</si>
  <si>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</si>
  <si>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</si>
  <si>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</si>
  <si>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</si>
  <si>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</si>
  <si>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</si>
  <si>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</si>
  <si>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</si>
  <si>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</si>
  <si>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</si>
  <si>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</si>
  <si>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</si>
  <si>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</si>
  <si>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</si>
  <si>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</si>
  <si>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</si>
  <si>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</si>
  <si>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</si>
  <si>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</si>
  <si>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</si>
  <si>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</si>
  <si>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</si>
  <si>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</si>
  <si>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</si>
  <si>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</si>
  <si>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</si>
  <si>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</si>
  <si>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</si>
  <si>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</si>
  <si>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</si>
  <si>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</si>
  <si>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</si>
  <si>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</si>
  <si>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</si>
  <si>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</si>
  <si>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</si>
  <si>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</si>
  <si>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</si>
  <si>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</si>
  <si>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</si>
  <si>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</si>
  <si>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</si>
  <si>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</si>
  <si>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</si>
  <si>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</si>
  <si>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</si>
  <si>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</si>
  <si>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</si>
  <si>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</si>
  <si>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</si>
  <si>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</si>
  <si>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</si>
  <si>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</si>
  <si>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</si>
  <si>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</si>
  <si>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</si>
  <si>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</si>
  <si>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</si>
  <si>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</si>
  <si>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</si>
  <si>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</si>
  <si>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</si>
  <si>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</si>
  <si>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</si>
  <si>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</si>
  <si>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</si>
  <si>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</si>
  <si>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</si>
  <si>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</si>
  <si>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</si>
  <si>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</si>
  <si>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</si>
  <si>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</si>
  <si>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</si>
  <si>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</si>
  <si>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</si>
  <si>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</si>
  <si>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</si>
  <si>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</si>
  <si>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</si>
  <si>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</si>
  <si>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</si>
  <si>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</si>
  <si>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</si>
  <si>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</si>
  <si>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</si>
  <si>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</si>
  <si>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</si>
  <si>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</si>
  <si>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</si>
  <si>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</si>
  <si>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</si>
  <si>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</si>
  <si>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</si>
  <si>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</si>
  <si>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</si>
  <si>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</si>
  <si>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</si>
  <si>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</si>
  <si>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</si>
  <si>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</si>
  <si>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</si>
  <si>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</si>
  <si>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</si>
  <si>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</si>
  <si>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</si>
  <si>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</si>
  <si>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</si>
  <si>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</si>
  <si>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</si>
  <si>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</si>
  <si>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</si>
  <si>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</si>
  <si>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</si>
  <si>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</si>
  <si>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</si>
  <si>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</si>
  <si>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</si>
  <si>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</si>
  <si>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</si>
  <si>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</si>
  <si>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</si>
  <si>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</si>
  <si>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</si>
  <si>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</si>
  <si>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</si>
  <si>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</si>
  <si>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</si>
  <si>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</si>
  <si>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</si>
  <si>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</si>
  <si>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</si>
  <si>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</si>
  <si>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</si>
  <si>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</si>
  <si>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</si>
  <si>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</si>
  <si>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</si>
  <si>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</si>
  <si>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</si>
  <si>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</si>
  <si>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</si>
  <si>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</si>
  <si>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</si>
  <si>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</si>
  <si>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</si>
  <si>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</si>
  <si>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</si>
  <si>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</si>
  <si>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</si>
  <si>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</si>
  <si>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</si>
  <si>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</si>
  <si>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</si>
  <si>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</si>
  <si>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</si>
  <si>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</si>
  <si>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</si>
  <si>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</si>
  <si>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</si>
  <si>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</si>
  <si>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</si>
  <si>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</si>
  <si>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</si>
  <si>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</si>
  <si>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</si>
  <si>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</si>
  <si>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</si>
  <si>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</si>
  <si>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</si>
  <si>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</si>
  <si>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</si>
  <si>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</si>
  <si>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</si>
  <si>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</si>
  <si>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</si>
  <si>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</si>
  <si>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</si>
  <si>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</si>
  <si>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</si>
  <si>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</si>
  <si>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</si>
  <si>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</si>
  <si>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</si>
  <si>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</si>
  <si>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</si>
  <si>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</si>
  <si>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</si>
  <si>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</si>
  <si>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</si>
  <si>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</si>
  <si>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</si>
  <si>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</si>
  <si>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</si>
  <si>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</si>
  <si>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</si>
  <si>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</si>
  <si>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</si>
  <si>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</si>
  <si>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</si>
  <si>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</si>
  <si>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</si>
  <si>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</si>
  <si>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</si>
  <si>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</si>
  <si>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</si>
  <si>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</si>
  <si>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</si>
  <si>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</si>
  <si>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</si>
  <si>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</si>
  <si>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</si>
  <si>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</si>
  <si>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</si>
  <si>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</si>
  <si>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</si>
  <si>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</si>
  <si>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</si>
  <si>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</si>
  <si>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</si>
  <si>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</si>
  <si>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</si>
  <si>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</si>
  <si>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</si>
  <si>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</si>
  <si>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</si>
  <si>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</si>
  <si>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</si>
  <si>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</si>
  <si>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</si>
  <si>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</si>
  <si>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</si>
  <si>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</si>
  <si>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</si>
  <si>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</si>
  <si>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</si>
  <si>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</si>
  <si>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</si>
  <si>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</si>
  <si>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</si>
  <si>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</si>
  <si>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</si>
  <si>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</si>
  <si>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</si>
  <si>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</si>
  <si>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</si>
  <si>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</si>
  <si>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</si>
  <si>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</si>
  <si>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</si>
  <si>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</si>
  <si>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</si>
  <si>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</si>
  <si>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</si>
  <si>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</si>
  <si>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</si>
  <si>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</si>
  <si>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</si>
  <si>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</si>
  <si>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</si>
  <si>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</si>
  <si>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</si>
  <si>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</si>
  <si>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</si>
  <si>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</si>
  <si>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</si>
  <si>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</si>
  <si>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</si>
  <si>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</si>
  <si>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</si>
  <si>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</si>
  <si>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</si>
  <si>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</si>
  <si>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</si>
  <si>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</si>
  <si>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</si>
  <si>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</si>
  <si>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</si>
  <si>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</si>
  <si>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</si>
  <si>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</si>
  <si>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</si>
  <si>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</si>
  <si>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</si>
  <si>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</si>
  <si>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</si>
  <si>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</si>
  <si>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</si>
  <si>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</si>
  <si>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</si>
  <si>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</si>
  <si>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</si>
  <si>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</si>
  <si>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</si>
  <si>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</si>
  <si>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</si>
  <si>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</si>
  <si>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</si>
  <si>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</si>
  <si>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</si>
  <si>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</si>
  <si>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</si>
  <si>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</si>
  <si>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</si>
  <si>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</si>
  <si>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</si>
  <si>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</si>
  <si>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</si>
  <si>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</si>
  <si>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</si>
  <si>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</si>
  <si>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</si>
  <si>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</si>
  <si>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</si>
  <si>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</si>
  <si>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</si>
  <si>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</si>
  <si>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</si>
  <si>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</si>
  <si>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</si>
  <si>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</si>
  <si>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</si>
  <si>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</si>
  <si>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</si>
  <si>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</si>
  <si>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</si>
  <si>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</si>
  <si>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</si>
  <si>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</si>
  <si>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</si>
  <si>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</si>
  <si>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</si>
  <si>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</si>
  <si>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</si>
  <si>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</si>
  <si>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</si>
  <si>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</si>
  <si>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</si>
  <si>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</si>
  <si>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</si>
  <si>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</si>
  <si>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</si>
  <si>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</si>
  <si>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</si>
  <si>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</si>
  <si>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</si>
  <si>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</si>
  <si>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</si>
  <si>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</si>
  <si>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</si>
  <si>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</si>
  <si>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</si>
  <si>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</si>
  <si>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</si>
  <si>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</si>
  <si>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</si>
  <si>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</si>
  <si>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</si>
  <si>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</si>
  <si>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</si>
  <si>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</si>
  <si>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</si>
  <si>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</si>
  <si>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</si>
  <si>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</si>
  <si>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</si>
  <si>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</si>
  <si>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</si>
  <si>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</si>
  <si>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</si>
  <si>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</si>
  <si>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</si>
  <si>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</si>
  <si>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</si>
  <si>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</si>
  <si>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</si>
  <si>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</si>
  <si>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</si>
  <si>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</si>
  <si>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</si>
  <si>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</si>
  <si>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</si>
  <si>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</si>
  <si>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</si>
  <si>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</si>
  <si>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</si>
  <si>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</si>
  <si>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</si>
  <si>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</si>
  <si>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</si>
  <si>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</si>
  <si>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</si>
  <si>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</si>
  <si>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</si>
  <si>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</si>
  <si>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</si>
  <si>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</si>
  <si>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</si>
  <si>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</si>
  <si>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</si>
  <si>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</si>
  <si>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</si>
  <si>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</si>
  <si>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</si>
  <si>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</si>
  <si>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</si>
  <si>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</si>
  <si>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</si>
  <si>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</si>
  <si>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</si>
  <si>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</si>
  <si>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</si>
  <si>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</si>
  <si>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</si>
  <si>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</si>
  <si>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</si>
  <si>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</si>
  <si>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</si>
  <si>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</si>
  <si>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</si>
  <si>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</si>
  <si>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</si>
  <si>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</si>
  <si>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</si>
  <si>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</si>
  <si>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</si>
  <si>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</si>
  <si>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</si>
  <si>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</si>
  <si>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</si>
  <si>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</si>
  <si>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</si>
  <si>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</si>
  <si>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</si>
  <si>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</si>
  <si>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</si>
  <si>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</si>
  <si>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</si>
  <si>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</si>
  <si>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</si>
  <si>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</si>
  <si>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</si>
  <si>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</si>
  <si>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</si>
  <si>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</si>
  <si>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</si>
  <si>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</si>
  <si>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</si>
  <si>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</si>
  <si>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</si>
  <si>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</si>
  <si>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</si>
  <si>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</si>
  <si>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</si>
  <si>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</si>
  <si>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</si>
  <si>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</si>
  <si>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</si>
  <si>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</si>
  <si>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</si>
  <si>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</si>
  <si>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</si>
  <si>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</si>
  <si>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</si>
  <si>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</si>
  <si>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</si>
  <si>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</si>
  <si>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</si>
  <si>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</si>
  <si>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</si>
  <si>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</si>
  <si>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</si>
  <si>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</si>
  <si>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</si>
  <si>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</si>
  <si>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</si>
  <si>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</si>
  <si>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</si>
  <si>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</si>
  <si>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</si>
  <si>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</si>
  <si>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</si>
  <si>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</si>
  <si>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</si>
  <si>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</si>
  <si>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</si>
  <si>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</si>
  <si>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</si>
  <si>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</si>
  <si>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</si>
  <si>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</si>
  <si>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</si>
  <si>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</si>
  <si>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</si>
  <si>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</si>
  <si>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</si>
  <si>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</si>
  <si>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</si>
  <si>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</si>
  <si>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</si>
  <si>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</si>
  <si>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</si>
  <si>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</si>
  <si>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</si>
  <si>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</si>
  <si>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</si>
  <si>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</si>
  <si>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</si>
  <si>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</si>
  <si>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</si>
  <si>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</si>
  <si>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</si>
  <si>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</si>
  <si>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</si>
  <si>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</si>
  <si>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</si>
  <si>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</si>
  <si>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</si>
  <si>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</si>
  <si>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</si>
  <si>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</si>
  <si>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</si>
  <si>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</si>
  <si>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</si>
  <si>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</si>
  <si>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</si>
  <si>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</si>
  <si>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</si>
  <si>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</si>
  <si>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</si>
  <si>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</si>
  <si>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</si>
  <si>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</si>
  <si>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</si>
  <si>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</si>
  <si>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</si>
  <si>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</si>
  <si>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</si>
  <si>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</si>
  <si>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</si>
  <si>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</si>
  <si>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</si>
  <si>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</si>
  <si>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</si>
  <si>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</si>
  <si>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</si>
  <si>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</si>
  <si>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</si>
  <si>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</si>
  <si>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</si>
  <si>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</si>
  <si>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</si>
  <si>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</si>
  <si>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</si>
  <si>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</si>
  <si>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</si>
  <si>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</si>
  <si>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</si>
  <si>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</si>
  <si>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</si>
  <si>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</si>
  <si>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</si>
  <si>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</si>
  <si>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</si>
  <si>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</si>
  <si>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</si>
  <si>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</si>
  <si>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</si>
  <si>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</si>
  <si>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</si>
  <si>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</si>
  <si>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</si>
  <si>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</si>
  <si>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</si>
  <si>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</si>
  <si>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</si>
  <si>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</si>
  <si>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</si>
  <si>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</si>
  <si>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</si>
  <si>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</si>
  <si>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</si>
  <si>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</si>
  <si>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</si>
  <si>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</si>
  <si>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</si>
  <si>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</si>
  <si>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</si>
  <si>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</si>
  <si>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</si>
  <si>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</si>
  <si>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</si>
  <si>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</si>
  <si>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</si>
  <si>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</si>
  <si>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</si>
  <si>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</si>
  <si>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</si>
  <si>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</si>
  <si>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</si>
  <si>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</si>
  <si>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</si>
  <si>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</si>
  <si>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</si>
  <si>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</si>
  <si>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</si>
  <si>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</si>
  <si>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</si>
  <si>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</si>
  <si>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</si>
  <si>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</si>
  <si>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</si>
  <si>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</si>
  <si>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</si>
  <si>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</si>
  <si>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</si>
  <si>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</si>
  <si>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</si>
  <si>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</si>
  <si>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</si>
  <si>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</si>
  <si>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</si>
  <si>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</si>
  <si>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</si>
  <si>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</si>
  <si>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</si>
  <si>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</si>
  <si>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</si>
  <si>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</si>
  <si>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</si>
  <si>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</si>
  <si>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</si>
  <si>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</si>
  <si>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</si>
  <si>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</si>
  <si>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</si>
  <si>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</si>
  <si>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</si>
  <si>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</si>
  <si>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</si>
  <si>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</si>
  <si>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</si>
  <si>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</si>
  <si>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</si>
  <si>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</si>
  <si>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</si>
  <si>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</si>
  <si>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</si>
  <si>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</si>
  <si>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</si>
  <si>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</si>
  <si>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</si>
  <si>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</si>
  <si>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</si>
  <si>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</si>
  <si>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</si>
  <si>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</si>
  <si>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</si>
  <si>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</si>
  <si>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</si>
  <si>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</si>
  <si>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</si>
  <si>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</si>
  <si>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</si>
  <si>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</si>
  <si>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</si>
  <si>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</si>
  <si>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</si>
  <si>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</si>
  <si>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</si>
  <si>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</si>
  <si>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</si>
  <si>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</si>
  <si>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</si>
  <si>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</si>
  <si>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</si>
  <si>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</si>
  <si>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</si>
  <si>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</si>
  <si>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</si>
  <si>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</si>
  <si>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</si>
  <si>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</si>
  <si>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</si>
  <si>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</si>
  <si>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</si>
  <si>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</si>
  <si>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</si>
  <si>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</si>
  <si>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</si>
  <si>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</si>
  <si>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</si>
  <si>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</si>
  <si>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</si>
  <si>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</si>
  <si>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</si>
  <si>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</si>
  <si>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</si>
  <si>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</si>
  <si>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</si>
  <si>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</si>
  <si>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</si>
  <si>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</si>
  <si>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</si>
  <si>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</si>
  <si>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</si>
  <si>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</si>
  <si>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</si>
  <si>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</si>
  <si>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</si>
  <si>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</si>
  <si>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</si>
  <si>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</si>
  <si>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</si>
  <si>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</si>
  <si>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</si>
  <si>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</si>
  <si>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</si>
  <si>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</si>
  <si>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</si>
  <si>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</si>
  <si>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</si>
  <si>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</si>
  <si>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</si>
  <si>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</si>
  <si>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</si>
  <si>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</si>
  <si>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</si>
  <si>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</si>
  <si>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</si>
  <si>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</si>
  <si>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</si>
  <si>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</si>
  <si>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</si>
  <si>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</si>
  <si>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</si>
  <si>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</si>
  <si>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</si>
  <si>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</si>
  <si>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</si>
  <si>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</si>
  <si>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</si>
  <si>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</si>
  <si>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</si>
  <si>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</si>
  <si>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</si>
  <si>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</si>
  <si>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</si>
  <si>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</si>
  <si>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</si>
  <si>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</si>
  <si>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</si>
  <si>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</si>
  <si>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</si>
  <si>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</si>
  <si>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</si>
  <si>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</si>
  <si>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</si>
  <si>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</si>
  <si>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</si>
  <si>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</si>
  <si>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</si>
  <si>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</si>
  <si>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</si>
  <si>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</si>
  <si>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</si>
  <si>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</si>
  <si>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</si>
  <si>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</si>
  <si>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</si>
  <si>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</si>
  <si>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</si>
  <si>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</si>
  <si>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</si>
  <si>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</si>
  <si>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</si>
  <si>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</si>
  <si>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</si>
  <si>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</si>
  <si>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</si>
  <si>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</si>
  <si>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</si>
  <si>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</si>
  <si>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</si>
  <si>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</si>
  <si>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</si>
  <si>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</si>
  <si>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</si>
  <si>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</si>
  <si>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</si>
  <si>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</si>
  <si>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</si>
  <si>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</si>
  <si>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</si>
  <si>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</si>
  <si>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</si>
  <si>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</si>
  <si>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</si>
  <si>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</si>
  <si>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</si>
  <si>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</si>
  <si>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</si>
  <si>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</si>
  <si>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</si>
  <si>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</si>
  <si>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</si>
  <si>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</si>
  <si>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</si>
  <si>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</si>
  <si>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</si>
  <si>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</si>
  <si>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</si>
  <si>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</si>
  <si>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</si>
  <si>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</si>
  <si>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</si>
  <si>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</si>
  <si>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</si>
  <si>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</si>
  <si>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</si>
  <si>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</si>
  <si>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</si>
  <si>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</si>
  <si>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</si>
  <si>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</si>
  <si>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</si>
  <si>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</si>
  <si>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</si>
  <si>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</si>
  <si>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</si>
  <si>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</si>
  <si>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</si>
  <si>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</si>
  <si>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</si>
  <si>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</si>
  <si>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</si>
  <si>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</si>
  <si>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</si>
  <si>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</si>
  <si>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</si>
  <si>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</si>
  <si>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</si>
  <si>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</si>
  <si>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</si>
  <si>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</si>
  <si>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</si>
  <si>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</si>
  <si>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</si>
  <si>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</si>
  <si>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</si>
  <si>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</si>
  <si>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</si>
  <si>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</si>
  <si>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</si>
  <si>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</si>
  <si>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</si>
  <si>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</si>
  <si>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</si>
  <si>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</si>
  <si>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</si>
  <si>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</si>
  <si>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</si>
  <si>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</si>
  <si>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</si>
  <si>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</si>
  <si>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</si>
  <si>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</si>
  <si>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</si>
  <si>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</si>
  <si>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</si>
  <si>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</si>
  <si>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</si>
  <si>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</si>
  <si>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</si>
  <si>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</si>
  <si>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</si>
  <si>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</si>
  <si>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</si>
  <si>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</si>
  <si>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</si>
  <si>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</si>
  <si>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</si>
  <si>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</si>
  <si>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</si>
  <si>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</si>
  <si>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</si>
  <si>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</si>
  <si>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</si>
  <si>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</si>
  <si>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</si>
  <si>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</si>
  <si>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</si>
  <si>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</si>
  <si>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</si>
  <si>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</si>
  <si>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</si>
  <si>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</si>
  <si>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</si>
  <si>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</si>
  <si>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</si>
  <si>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</si>
  <si>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</si>
  <si>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</si>
  <si>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</si>
  <si>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</si>
  <si>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</si>
  <si>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</si>
  <si>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</si>
  <si>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</si>
  <si>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</si>
  <si>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</si>
  <si>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</si>
  <si>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</si>
  <si>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</si>
  <si>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</si>
  <si>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</si>
  <si>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</si>
  <si>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</si>
  <si>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</si>
  <si>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</si>
  <si>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</si>
  <si>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</si>
  <si>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</si>
  <si>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</si>
  <si>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</si>
  <si>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</si>
  <si>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</si>
  <si>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</si>
  <si>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</si>
  <si>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</si>
  <si>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</si>
  <si>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</si>
  <si>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</si>
  <si>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</si>
  <si>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</si>
  <si>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</si>
  <si>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</si>
  <si>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</si>
  <si>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</si>
  <si>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</si>
  <si>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</si>
  <si>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</si>
  <si>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</si>
  <si>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</si>
  <si>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</si>
  <si>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</si>
  <si>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</si>
  <si>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</si>
  <si>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</si>
  <si>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</si>
  <si>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</si>
  <si>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</si>
  <si>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</si>
  <si>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</si>
  <si>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</si>
  <si>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</si>
  <si>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</si>
  <si>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</si>
  <si>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</si>
  <si>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</si>
  <si>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</si>
  <si>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</si>
  <si>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</si>
  <si>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</si>
  <si>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</si>
  <si>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</si>
  <si>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</si>
  <si>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</si>
  <si>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</si>
  <si>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</si>
  <si>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</si>
  <si>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</si>
  <si>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</si>
  <si>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</si>
  <si>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</si>
  <si>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</si>
  <si>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</si>
  <si>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</si>
  <si>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</si>
  <si>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</si>
  <si>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</si>
  <si>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</si>
  <si>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</si>
  <si>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</si>
  <si>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</si>
  <si>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</si>
  <si>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</si>
  <si>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</si>
  <si>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</si>
  <si>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</si>
  <si>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</si>
  <si>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</si>
  <si>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</si>
  <si>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</si>
  <si>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</si>
  <si>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</si>
  <si>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</si>
  <si>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</si>
  <si>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</si>
  <si>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</si>
  <si>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</si>
  <si>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</si>
  <si>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</si>
  <si>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</si>
  <si>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</si>
  <si>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</si>
  <si>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</si>
  <si>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</si>
  <si>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</si>
  <si>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</si>
  <si>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</si>
  <si>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</si>
  <si>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</si>
  <si>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</si>
  <si>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</si>
  <si>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</si>
  <si>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</si>
  <si>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</si>
  <si>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</si>
  <si>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</si>
  <si>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</si>
  <si>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</si>
  <si>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</si>
  <si>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</si>
  <si>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</si>
  <si>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</si>
  <si>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</si>
  <si>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</si>
  <si>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</si>
  <si>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</si>
  <si>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</si>
  <si>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</si>
  <si>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</si>
  <si>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</si>
  <si>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</si>
  <si>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</si>
  <si>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</si>
  <si>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</si>
  <si>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</si>
  <si>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</si>
  <si>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</si>
  <si>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</si>
  <si>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</si>
  <si>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</si>
  <si>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</si>
  <si>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</si>
  <si>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</si>
  <si>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</si>
  <si>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</si>
  <si>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</si>
  <si>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</si>
  <si>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</si>
  <si>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</si>
  <si>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</si>
  <si>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</si>
  <si>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</si>
  <si>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</si>
  <si>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</si>
  <si>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</si>
  <si>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</si>
  <si>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</si>
  <si>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</si>
  <si>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</si>
  <si>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</si>
  <si>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</si>
  <si>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</si>
  <si>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</si>
  <si>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</si>
  <si>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</si>
  <si>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</si>
  <si>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</si>
  <si>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</si>
  <si>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</si>
  <si>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</si>
  <si>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</si>
  <si>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</si>
  <si>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</si>
  <si>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</si>
  <si>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</si>
  <si>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</si>
  <si>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</si>
  <si>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</si>
  <si>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</si>
  <si>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</si>
  <si>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</si>
  <si>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</si>
  <si>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</si>
  <si>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</si>
  <si>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</si>
  <si>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</si>
  <si>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</si>
  <si>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</si>
  <si>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</si>
  <si>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</si>
  <si>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</si>
  <si>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</si>
  <si>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</si>
  <si>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</si>
  <si>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</si>
  <si>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</si>
  <si>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</si>
  <si>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</si>
  <si>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</si>
  <si>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</si>
  <si>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</si>
  <si>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</si>
  <si>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</si>
  <si>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</si>
  <si>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</si>
  <si>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</si>
  <si>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</si>
  <si>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</si>
  <si>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</si>
  <si>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</si>
  <si>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</si>
  <si>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</si>
  <si>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</si>
  <si>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</si>
  <si>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</si>
  <si>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</si>
  <si>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</si>
  <si>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</si>
  <si>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</si>
  <si>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</si>
  <si>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</si>
  <si>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</si>
  <si>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</si>
  <si>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</si>
  <si>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</si>
  <si>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</si>
  <si>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</si>
  <si>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</si>
  <si>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</si>
  <si>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</si>
  <si>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</si>
  <si>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</si>
  <si>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</si>
  <si>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</si>
  <si>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</si>
  <si>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</si>
  <si>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</si>
  <si>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</si>
  <si>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</si>
  <si>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</si>
  <si>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</si>
  <si>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</si>
  <si>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</si>
  <si>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</si>
  <si>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</si>
  <si>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</si>
  <si>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</si>
  <si>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</si>
  <si>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</si>
  <si>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</si>
  <si>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</si>
  <si>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</si>
  <si>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</si>
  <si>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</si>
  <si>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</si>
  <si>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</si>
  <si>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</si>
  <si>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</si>
  <si>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</si>
  <si>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</si>
  <si>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</si>
  <si>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</si>
  <si>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</si>
  <si>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</si>
  <si>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</si>
  <si>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</si>
  <si>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</si>
  <si>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</si>
  <si>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</si>
  <si>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</si>
  <si>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</si>
  <si>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</si>
  <si>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</si>
  <si>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</si>
  <si>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</si>
  <si>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</si>
  <si>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</si>
  <si>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</si>
  <si>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</si>
  <si>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</si>
  <si>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</si>
  <si>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</si>
  <si>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</si>
  <si>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</si>
  <si>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</si>
  <si>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</si>
  <si>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</si>
  <si>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</si>
  <si>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</si>
  <si>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</si>
  <si>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</si>
  <si>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</si>
  <si>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</si>
  <si>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</si>
  <si>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</si>
  <si>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</si>
  <si>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</si>
  <si>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</si>
  <si>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</si>
  <si>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</si>
  <si>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</si>
  <si>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</si>
  <si>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</si>
  <si>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</si>
  <si>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</si>
  <si>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</si>
  <si>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</si>
  <si>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</si>
  <si>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</si>
  <si>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</si>
  <si>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</si>
  <si>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</si>
  <si>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</si>
  <si>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</si>
  <si>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</si>
  <si>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</si>
  <si>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</si>
  <si>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</si>
  <si>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</si>
  <si>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</si>
  <si>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</si>
  <si>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</si>
  <si>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</si>
  <si>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</si>
  <si>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</si>
  <si>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</si>
  <si>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</si>
  <si>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</si>
  <si>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</si>
  <si>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</si>
  <si>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</si>
  <si>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</si>
  <si>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</si>
  <si>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</si>
  <si>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</si>
  <si>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</si>
  <si>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</si>
  <si>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</si>
  <si>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</si>
  <si>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</si>
  <si>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</si>
  <si>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</si>
  <si>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</si>
  <si>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</si>
  <si>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</si>
  <si>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</si>
  <si>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</si>
  <si>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</si>
  <si>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</si>
  <si>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</si>
  <si>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</si>
  <si>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</si>
  <si>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</si>
  <si>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</si>
  <si>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</si>
  <si>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</si>
  <si>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</si>
  <si>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</si>
  <si>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</si>
  <si>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</si>
  <si>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</si>
  <si>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</si>
  <si>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</si>
  <si>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</si>
  <si>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</si>
  <si>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</si>
  <si>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</si>
  <si>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</si>
  <si>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</si>
  <si>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</si>
  <si>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</si>
  <si>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</si>
  <si>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</si>
  <si>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</si>
  <si>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</si>
  <si>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</si>
  <si>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</si>
  <si>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</si>
  <si>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</si>
  <si>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</si>
  <si>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</si>
  <si>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</si>
  <si>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</si>
  <si>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</si>
  <si>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</si>
  <si>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</si>
  <si>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</si>
  <si>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</si>
  <si>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</si>
  <si>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</si>
  <si>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</si>
  <si>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</si>
  <si>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</si>
  <si>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</si>
  <si>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</si>
  <si>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</si>
  <si>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</si>
  <si>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</si>
  <si>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</si>
  <si>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</si>
  <si>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</si>
  <si>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</si>
  <si>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</si>
  <si>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</si>
  <si>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</si>
  <si>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</si>
  <si>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</si>
  <si>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</si>
  <si>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</si>
  <si>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</si>
  <si>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</si>
  <si>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</si>
  <si>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</si>
  <si>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</si>
  <si>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</si>
  <si>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</si>
  <si>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</si>
  <si>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</si>
  <si>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</si>
  <si>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</si>
  <si>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</si>
  <si>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</si>
  <si>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</si>
  <si>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</si>
  <si>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</si>
  <si>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</si>
  <si>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</si>
  <si>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</si>
  <si>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</si>
  <si>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</si>
  <si>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</si>
  <si>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</si>
  <si>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</si>
  <si>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</si>
  <si>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</si>
  <si>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</si>
  <si>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</si>
  <si>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</si>
  <si>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</si>
  <si>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</si>
  <si>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</si>
  <si>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</si>
  <si>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</si>
  <si>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</si>
  <si>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</si>
  <si>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</si>
  <si>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</si>
  <si>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</si>
  <si>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</si>
  <si>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</si>
  <si>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</si>
  <si>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</si>
  <si>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</si>
  <si>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</si>
  <si>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</si>
  <si>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</si>
  <si>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</si>
  <si>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</si>
  <si>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</si>
  <si>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</si>
  <si>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</si>
  <si>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</si>
  <si>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</si>
  <si>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</si>
  <si>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</si>
  <si>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</si>
  <si>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</si>
  <si>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</si>
  <si>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</si>
  <si>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</si>
  <si>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</si>
  <si>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</si>
  <si>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</si>
  <si>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</si>
  <si>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</si>
  <si>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</si>
  <si>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</si>
  <si>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</si>
  <si>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</si>
  <si>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</si>
  <si>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</si>
  <si>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</si>
  <si>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</si>
  <si>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</si>
  <si>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</si>
  <si>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</si>
  <si>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</si>
  <si>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</si>
  <si>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</si>
  <si>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</si>
  <si>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</si>
  <si>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</si>
  <si>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</si>
  <si>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</si>
  <si>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</si>
  <si>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</si>
  <si>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</si>
  <si>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</si>
  <si>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</si>
  <si>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</si>
  <si>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</si>
  <si>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</si>
  <si>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</si>
  <si>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</si>
  <si>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</si>
  <si>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</si>
  <si>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</si>
  <si>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</si>
  <si>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</si>
  <si>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</si>
  <si>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</si>
  <si>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</si>
  <si>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</si>
  <si>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</si>
  <si>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</si>
  <si>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</si>
  <si>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</si>
  <si>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</si>
  <si>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</si>
  <si>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</si>
  <si>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</si>
  <si>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</si>
  <si>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</si>
  <si>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</si>
  <si>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</si>
  <si>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</si>
  <si>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</si>
  <si>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</si>
  <si>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</si>
  <si>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</si>
  <si>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</si>
  <si>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</si>
  <si>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</si>
  <si>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</si>
  <si>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</si>
  <si>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</si>
  <si>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</si>
  <si>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</si>
  <si>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</si>
  <si>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</si>
  <si>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</si>
  <si>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</si>
  <si>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</si>
  <si>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</si>
  <si>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</si>
  <si>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</si>
  <si>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</si>
  <si>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</si>
  <si>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</si>
  <si>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</si>
  <si>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</si>
  <si>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</si>
  <si>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</si>
  <si>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</si>
  <si>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</si>
  <si>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</si>
  <si>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</si>
  <si>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</si>
  <si>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</si>
  <si>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</si>
  <si>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</si>
  <si>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</si>
  <si>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</si>
  <si>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</si>
  <si>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</si>
  <si>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</si>
  <si>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</si>
  <si>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</si>
  <si>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</si>
  <si>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</si>
  <si>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</si>
  <si>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</si>
  <si>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</si>
  <si>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</si>
  <si>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</si>
  <si>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</si>
  <si>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</si>
  <si>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</si>
  <si>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</si>
  <si>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</si>
  <si>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</si>
  <si>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</si>
  <si>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</si>
  <si>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</si>
  <si>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</si>
  <si>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</si>
  <si>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</si>
  <si>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</si>
  <si>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</si>
  <si>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</si>
  <si>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</si>
  <si>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</si>
  <si>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</si>
  <si>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</si>
  <si>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</si>
  <si>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</si>
  <si>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</si>
  <si>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</si>
  <si>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</si>
  <si>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</si>
  <si>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</si>
  <si>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</si>
  <si>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</si>
  <si>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</si>
  <si>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</si>
  <si>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</si>
  <si>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</si>
  <si>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</si>
  <si>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</si>
  <si>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</si>
  <si>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</si>
  <si>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</si>
  <si>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</si>
  <si>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</si>
  <si>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</si>
  <si>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</si>
  <si>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</si>
  <si>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</si>
  <si>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</si>
  <si>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</si>
  <si>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</si>
  <si>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</si>
  <si>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</si>
  <si>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</si>
  <si>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</si>
  <si>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</si>
  <si>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</si>
  <si>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</si>
  <si>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</si>
  <si>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</si>
  <si>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</si>
  <si>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</si>
  <si>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</si>
  <si>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</si>
  <si>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</si>
  <si>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</si>
  <si>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</si>
  <si>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</si>
  <si>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</si>
  <si>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</si>
  <si>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</si>
  <si>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</si>
  <si>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</si>
  <si>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</si>
  <si>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</si>
  <si>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</si>
  <si>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</si>
  <si>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</si>
  <si>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</si>
  <si>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</si>
  <si>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</si>
  <si>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</si>
  <si>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</si>
  <si>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</si>
  <si>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</si>
  <si>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</si>
  <si>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</si>
  <si>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</si>
  <si>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</si>
  <si>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</si>
  <si>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</si>
  <si>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</si>
  <si>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</si>
  <si>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</si>
  <si>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</si>
  <si>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</si>
  <si>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</si>
  <si>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</si>
  <si>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</si>
  <si>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</si>
  <si>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</si>
  <si>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</si>
  <si>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</si>
  <si>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</si>
  <si>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</si>
  <si>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</si>
  <si>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</si>
  <si>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</si>
  <si>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</si>
  <si>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</si>
  <si>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</si>
  <si>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</si>
  <si>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</si>
  <si>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</si>
  <si>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</si>
  <si>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</si>
  <si>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</si>
  <si>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</si>
  <si>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</si>
  <si>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</si>
  <si>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</si>
  <si>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</si>
  <si>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</si>
  <si>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</si>
  <si>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</si>
  <si>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</si>
  <si>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</si>
  <si>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</si>
  <si>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</si>
  <si>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</si>
  <si>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</si>
  <si>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</si>
  <si>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</si>
  <si>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</si>
  <si>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</si>
  <si>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</si>
  <si>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</si>
  <si>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</si>
  <si>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</si>
  <si>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</si>
  <si>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</si>
  <si>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</si>
  <si>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</si>
  <si>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</si>
  <si>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</si>
  <si>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</si>
  <si>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</si>
  <si>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</si>
  <si>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</si>
  <si>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</si>
  <si>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</si>
  <si>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</si>
  <si>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</si>
  <si>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</si>
  <si>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</si>
  <si>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</si>
  <si>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</si>
  <si>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</si>
  <si>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</si>
  <si>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</si>
  <si>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</si>
  <si>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</si>
  <si>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</si>
  <si>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</si>
  <si>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</si>
  <si>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</si>
  <si>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</si>
  <si>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</si>
  <si>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</si>
  <si>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</si>
  <si>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</si>
  <si>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</si>
  <si>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</si>
  <si>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</si>
  <si>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</si>
  <si>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</si>
  <si>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</si>
  <si>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</si>
  <si>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</si>
  <si>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</si>
  <si>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</si>
  <si>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</si>
  <si>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</si>
  <si>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</si>
  <si>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</si>
  <si>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</si>
  <si>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</si>
  <si>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</si>
  <si>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</si>
  <si>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</si>
  <si>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</si>
  <si>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</si>
  <si>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</si>
  <si>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</si>
  <si>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</si>
  <si>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</si>
  <si>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</si>
  <si>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</si>
  <si>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</si>
  <si>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</si>
  <si>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</si>
  <si>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</si>
  <si>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</si>
  <si>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</si>
  <si>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</si>
  <si>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</si>
  <si>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</si>
  <si>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</si>
  <si>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</si>
  <si>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</si>
  <si>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</si>
  <si>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</si>
  <si>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</si>
  <si>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</si>
  <si>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</si>
  <si>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</si>
  <si>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</si>
  <si>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</si>
  <si>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</si>
  <si>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</si>
  <si>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</si>
  <si>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</si>
  <si>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</si>
  <si>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</si>
  <si>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</si>
  <si>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</si>
  <si>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</si>
  <si>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</si>
  <si>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</si>
  <si>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</si>
  <si>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</si>
  <si>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</si>
  <si>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</si>
  <si>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</si>
  <si>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</si>
  <si>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</si>
  <si>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</si>
  <si>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</si>
  <si>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</si>
  <si>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</si>
  <si>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</si>
  <si>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</si>
  <si>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</si>
  <si>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</si>
  <si>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</si>
  <si>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</si>
  <si>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</si>
  <si>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</si>
  <si>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</si>
  <si>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</si>
  <si>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</si>
  <si>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</si>
  <si>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</si>
  <si>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</si>
  <si>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</si>
  <si>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</si>
  <si>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</si>
  <si>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</si>
  <si>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</si>
  <si>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</si>
  <si>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</si>
  <si>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</si>
  <si>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</si>
  <si>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</si>
  <si>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</si>
  <si>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</si>
  <si>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</si>
  <si>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</si>
  <si>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</si>
  <si>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</si>
  <si>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</si>
  <si>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</si>
  <si>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</si>
  <si>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</si>
  <si>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</si>
  <si>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</si>
  <si>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</si>
  <si>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</si>
  <si>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</si>
  <si>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</si>
  <si>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</si>
  <si>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</si>
  <si>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</si>
  <si>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</si>
  <si>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</si>
  <si>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</si>
  <si>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</si>
  <si>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</si>
  <si>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</si>
  <si>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</si>
  <si>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</si>
  <si>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</si>
  <si>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</si>
  <si>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</si>
  <si>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</si>
  <si>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</si>
  <si>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</si>
  <si>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</si>
  <si>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</si>
  <si>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</si>
  <si>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</si>
  <si>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</si>
  <si>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</si>
  <si>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</si>
  <si>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</si>
  <si>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</si>
  <si>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</si>
  <si>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</si>
  <si>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</si>
  <si>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</si>
  <si>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</si>
  <si>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</si>
  <si>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</si>
  <si>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</si>
  <si>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</si>
  <si>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</si>
  <si>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</si>
  <si>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</si>
  <si>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</si>
  <si>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</si>
  <si>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</si>
  <si>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</si>
  <si>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</si>
  <si>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</si>
  <si>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</si>
  <si>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</si>
  <si>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</si>
  <si>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</si>
  <si>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</si>
  <si>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</si>
  <si>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</si>
  <si>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</si>
  <si>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</si>
  <si>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</si>
  <si>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</si>
  <si>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</si>
  <si>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</si>
  <si>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</si>
  <si>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</si>
  <si>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</si>
  <si>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</si>
  <si>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</si>
  <si>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</si>
  <si>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</si>
  <si>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</si>
  <si>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</si>
  <si>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</si>
  <si>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</si>
  <si>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</si>
  <si>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</si>
  <si>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</si>
  <si>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</si>
  <si>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</si>
  <si>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</si>
  <si>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</si>
  <si>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</si>
  <si>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</si>
  <si>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</si>
  <si>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</si>
  <si>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</si>
  <si>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</si>
  <si>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</si>
  <si>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</si>
  <si>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</si>
  <si>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</si>
  <si>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</si>
  <si>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</si>
  <si>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</si>
  <si>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</si>
  <si>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</si>
  <si>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</si>
  <si>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</si>
  <si>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</si>
  <si>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</si>
  <si>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</si>
  <si>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</si>
  <si>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</si>
  <si>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</si>
  <si>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</si>
  <si>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</si>
  <si>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</si>
  <si>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</si>
  <si>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</si>
  <si>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</si>
  <si>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</si>
  <si>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</si>
  <si>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</si>
  <si>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</si>
  <si>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</si>
  <si>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</si>
  <si>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</si>
  <si>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</si>
  <si>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</si>
  <si>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</si>
  <si>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</si>
  <si>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</si>
  <si>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</si>
  <si>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</si>
  <si>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</si>
  <si>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</si>
  <si>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</si>
  <si>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</si>
  <si>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</si>
  <si>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</si>
  <si>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</si>
  <si>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</si>
  <si>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</si>
  <si>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</si>
  <si>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</si>
  <si>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</si>
  <si>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</si>
  <si>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</si>
  <si>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</si>
  <si>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</si>
  <si>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</si>
  <si>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</si>
  <si>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</si>
  <si>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</si>
  <si>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</si>
  <si>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</si>
  <si>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</si>
  <si>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</si>
  <si>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</si>
  <si>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</si>
  <si>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</si>
  <si>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</si>
  <si>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</si>
  <si>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</si>
  <si>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</si>
  <si>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</si>
  <si>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</si>
  <si>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</si>
  <si>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</si>
  <si>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</si>
  <si>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</si>
  <si>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</si>
  <si>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</si>
  <si>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</si>
  <si>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</si>
  <si>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</si>
  <si>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</si>
  <si>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</si>
  <si>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</si>
  <si>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</si>
  <si>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</si>
  <si>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</si>
  <si>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</si>
  <si>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</si>
  <si>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</si>
  <si>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</si>
  <si>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</si>
  <si>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</si>
  <si>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</si>
  <si>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</si>
  <si>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</si>
  <si>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</si>
  <si>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</si>
  <si>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</si>
  <si>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</si>
  <si>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</si>
  <si>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</si>
  <si>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</si>
  <si>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</si>
  <si>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</si>
  <si>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</si>
  <si>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</si>
  <si>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</si>
  <si>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</si>
  <si>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</si>
  <si>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</si>
  <si>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</si>
  <si>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</si>
  <si>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</si>
  <si>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</si>
  <si>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</si>
  <si>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</si>
  <si>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</si>
  <si>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</si>
  <si>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</si>
  <si>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</si>
  <si>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</si>
  <si>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</si>
  <si>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</si>
  <si>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</si>
  <si>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</si>
  <si>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</si>
  <si>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</si>
  <si>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</si>
  <si>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</si>
  <si>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</si>
  <si>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</si>
  <si>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</si>
  <si>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</si>
  <si>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</si>
  <si>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</si>
  <si>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</si>
  <si>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</si>
  <si>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</si>
  <si>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</si>
  <si>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</si>
  <si>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</si>
  <si>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</si>
  <si>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</si>
  <si>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</si>
  <si>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</si>
  <si>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</si>
  <si>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</si>
  <si>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</si>
  <si>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</si>
  <si>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</si>
  <si>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</si>
  <si>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</si>
  <si>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</si>
  <si>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</si>
  <si>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</si>
  <si>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</si>
  <si>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</si>
  <si>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</si>
  <si>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</si>
  <si>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</si>
  <si>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</si>
  <si>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</si>
  <si>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</si>
  <si>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</si>
  <si>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</si>
  <si>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</si>
  <si>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</si>
  <si>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</si>
  <si>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</si>
  <si>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</si>
  <si>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</si>
  <si>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</si>
  <si>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</si>
  <si>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</si>
  <si>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</si>
  <si>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</si>
  <si>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</si>
  <si>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</si>
  <si>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</si>
  <si>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</si>
  <si>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</si>
  <si>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</si>
  <si>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</si>
  <si>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</si>
  <si>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</si>
  <si>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</si>
  <si>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</si>
  <si>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</si>
  <si>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</si>
  <si>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</si>
  <si>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</si>
  <si>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</si>
  <si>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</si>
  <si>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</si>
  <si>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</si>
  <si>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</si>
  <si>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</si>
  <si>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</si>
  <si>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</si>
  <si>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</si>
  <si>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</si>
  <si>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</si>
  <si>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</si>
  <si>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</si>
  <si>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</si>
  <si>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</si>
  <si>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</si>
  <si>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</si>
  <si>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</si>
  <si>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</si>
  <si>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</si>
  <si>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</si>
  <si>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</si>
  <si>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</si>
  <si>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</si>
  <si>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</si>
  <si>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</si>
  <si>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</si>
  <si>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</si>
  <si>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</si>
  <si>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</si>
  <si>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</si>
  <si>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</si>
  <si>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</si>
  <si>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</si>
  <si>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</si>
  <si>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</si>
  <si>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</si>
  <si>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</si>
  <si>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</si>
  <si>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</si>
  <si>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</si>
  <si>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</si>
  <si>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</si>
  <si>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</si>
  <si>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</si>
  <si>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</si>
  <si>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</si>
  <si>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</si>
  <si>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</si>
  <si>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</si>
  <si>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</si>
  <si>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</si>
  <si>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</si>
  <si>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</si>
  <si>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</si>
  <si>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</si>
  <si>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</si>
  <si>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</si>
  <si>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</si>
  <si>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</si>
  <si>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</si>
  <si>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</si>
  <si>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</si>
  <si>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</si>
  <si>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</si>
  <si>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</si>
  <si>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</si>
  <si>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</si>
  <si>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</si>
  <si>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</si>
  <si>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</si>
  <si>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</si>
  <si>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</si>
  <si>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</si>
  <si>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</si>
  <si>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</si>
  <si>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</si>
  <si>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</si>
  <si>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</si>
  <si>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</si>
  <si>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</si>
  <si>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</si>
  <si>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</si>
  <si>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</si>
  <si>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</si>
  <si>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</si>
  <si>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</si>
  <si>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</si>
  <si>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</si>
  <si>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</si>
  <si>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</si>
  <si>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</si>
  <si>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</si>
  <si>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</si>
  <si>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</si>
  <si>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</si>
  <si>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</si>
  <si>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</si>
  <si>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</si>
  <si>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</si>
  <si>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</si>
  <si>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</si>
  <si>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</si>
  <si>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</si>
  <si>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</si>
  <si>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</si>
  <si>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</si>
  <si>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</si>
  <si>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</si>
  <si>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</si>
  <si>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</si>
  <si>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</si>
  <si>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</si>
  <si>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</si>
  <si>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</si>
  <si>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</si>
  <si>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</si>
  <si>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</si>
  <si>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</si>
  <si>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</si>
  <si>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</si>
  <si>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</si>
  <si>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</si>
  <si>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</si>
  <si>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</si>
  <si>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</si>
  <si>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</si>
  <si>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</si>
  <si>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</si>
  <si>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</si>
  <si>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</si>
  <si>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</si>
  <si>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</si>
  <si>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</si>
  <si>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</si>
  <si>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</si>
  <si>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</si>
  <si>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</si>
  <si>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</si>
  <si>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</si>
  <si>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</si>
  <si>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</si>
  <si>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</si>
  <si>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</si>
  <si>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</si>
  <si>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</si>
  <si>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</si>
  <si>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</si>
  <si>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</si>
  <si>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</si>
  <si>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</si>
  <si>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</si>
  <si>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</si>
  <si>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</si>
  <si>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</si>
  <si>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</si>
  <si>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</si>
  <si>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</si>
  <si>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</si>
  <si>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</si>
  <si>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</si>
  <si>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</si>
  <si>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</si>
  <si>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</si>
  <si>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</si>
  <si>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</si>
  <si>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</si>
  <si>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</si>
  <si>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</si>
  <si>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</si>
  <si>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</si>
  <si>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</si>
  <si>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</si>
  <si>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</si>
  <si>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</si>
  <si>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</si>
  <si>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</si>
  <si>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</si>
  <si>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</si>
  <si>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</si>
  <si>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</si>
  <si>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</si>
  <si>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</si>
  <si>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</si>
  <si>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</si>
  <si>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</si>
  <si>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</si>
  <si>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</si>
  <si>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</si>
  <si>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</si>
  <si>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</si>
  <si>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</si>
  <si>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</si>
  <si>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</si>
  <si>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</si>
  <si>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</si>
  <si>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</si>
  <si>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</si>
  <si>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</si>
  <si>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</si>
  <si>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</si>
  <si>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</si>
  <si>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</si>
  <si>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</si>
  <si>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</si>
  <si>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</si>
  <si>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</si>
  <si>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</si>
  <si>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</si>
  <si>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</si>
  <si>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</si>
  <si>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</si>
  <si>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</si>
  <si>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</si>
  <si>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</si>
  <si>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</si>
  <si>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</si>
  <si>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</si>
  <si>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</si>
  <si>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</si>
  <si>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</si>
  <si>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</si>
  <si>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</si>
  <si>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</si>
  <si>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</si>
  <si>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</si>
  <si>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</si>
  <si>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</si>
  <si>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</si>
  <si>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</si>
  <si>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</si>
  <si>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</si>
  <si>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</si>
  <si>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</si>
  <si>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</si>
  <si>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</si>
  <si>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</si>
  <si>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</si>
  <si>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</si>
  <si>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</si>
  <si>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</si>
  <si>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</si>
  <si>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</si>
  <si>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</si>
  <si>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</si>
  <si>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</si>
  <si>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</si>
  <si>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</si>
  <si>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</si>
  <si>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</si>
  <si>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</si>
  <si>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</si>
  <si>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</si>
  <si>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</si>
  <si>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</si>
  <si>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</si>
  <si>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</si>
  <si>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</si>
  <si>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</si>
  <si>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</si>
  <si>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</si>
  <si>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</si>
  <si>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</si>
  <si>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</si>
  <si>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</si>
  <si>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</si>
  <si>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</si>
  <si>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</si>
  <si>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</si>
  <si>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</si>
  <si>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</si>
  <si>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</si>
  <si>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</si>
  <si>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</si>
  <si>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</si>
  <si>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</si>
  <si>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</si>
  <si>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</si>
  <si>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</si>
  <si>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</si>
  <si>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</si>
  <si>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</si>
  <si>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</si>
  <si>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</si>
  <si>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</si>
  <si>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</si>
  <si>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</si>
  <si>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</si>
  <si>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</si>
  <si>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</si>
  <si>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</si>
  <si>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</si>
  <si>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</si>
  <si>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</si>
  <si>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</si>
  <si>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</si>
  <si>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</si>
  <si>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</si>
  <si>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</si>
  <si>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</si>
  <si>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</si>
  <si>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</si>
  <si>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</si>
  <si>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</si>
  <si>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</si>
  <si>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</si>
  <si>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</si>
  <si>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</si>
  <si>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</si>
  <si>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</si>
  <si>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</si>
  <si>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</si>
  <si>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</si>
  <si>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</si>
  <si>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</si>
  <si>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</si>
  <si>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</si>
  <si>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</si>
  <si>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</si>
  <si>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</si>
  <si>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</si>
  <si>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</si>
  <si>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</si>
  <si>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</si>
  <si>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</si>
  <si>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</si>
  <si>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</si>
  <si>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</si>
  <si>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</si>
  <si>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</si>
  <si>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</si>
  <si>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</si>
  <si>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</si>
  <si>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</si>
  <si>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</si>
  <si>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</si>
  <si>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</si>
  <si>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</si>
  <si>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</si>
  <si>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</si>
  <si>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</si>
  <si>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</si>
  <si>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</si>
  <si>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</si>
  <si>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</si>
  <si>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</si>
  <si>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</si>
  <si>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</si>
  <si>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</si>
  <si>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</si>
  <si>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</si>
  <si>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</si>
  <si>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</si>
  <si>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</si>
  <si>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</si>
  <si>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</si>
  <si>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</si>
  <si>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</si>
  <si>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</si>
  <si>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</si>
  <si>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</si>
  <si>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</si>
  <si>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</si>
  <si>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</si>
  <si>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</si>
  <si>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</si>
  <si>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</si>
  <si>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</si>
  <si>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</si>
  <si>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</si>
  <si>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</si>
  <si>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</si>
  <si>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</si>
  <si>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</si>
  <si>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</si>
  <si>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</si>
  <si>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</si>
  <si>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</si>
  <si>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</si>
  <si>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</si>
  <si>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</si>
  <si>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</si>
  <si>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</si>
  <si>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</si>
  <si>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</si>
  <si>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</si>
  <si>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</si>
  <si>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</si>
  <si>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</si>
  <si>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</si>
  <si>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</si>
  <si>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</si>
  <si>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</si>
  <si>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</si>
  <si>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</si>
  <si>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</si>
  <si>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</si>
  <si>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</si>
  <si>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</si>
  <si>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</si>
  <si>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</si>
  <si>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</si>
  <si>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</si>
  <si>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</si>
  <si>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</si>
  <si>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</si>
  <si>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</si>
  <si>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</si>
  <si>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</si>
  <si>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</si>
  <si>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</si>
  <si>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</si>
  <si>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</si>
  <si>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</si>
  <si>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</si>
  <si>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</si>
  <si>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</si>
  <si>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</si>
  <si>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</si>
  <si>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</si>
  <si>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</si>
  <si>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</si>
  <si>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</si>
  <si>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</si>
  <si>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</si>
  <si>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</si>
  <si>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</si>
  <si>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</si>
  <si>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</si>
  <si>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</si>
  <si>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</si>
  <si>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</si>
  <si>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</si>
  <si>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</si>
  <si>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</si>
  <si>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</si>
  <si>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</si>
  <si>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</si>
  <si>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</si>
  <si>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</si>
  <si>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</si>
  <si>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</si>
  <si>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</si>
  <si>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</si>
  <si>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</si>
  <si>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</si>
  <si>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</si>
  <si>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</si>
  <si>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</si>
  <si>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</si>
  <si>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</si>
  <si>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</si>
  <si>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</si>
  <si>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</si>
  <si>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</si>
  <si>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</si>
  <si>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</si>
  <si>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</si>
  <si>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</si>
  <si>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</si>
  <si>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</si>
  <si>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</si>
  <si>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</si>
  <si>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</si>
  <si>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</si>
  <si>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</si>
  <si>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</si>
  <si>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</si>
  <si>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</si>
  <si>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</si>
  <si>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</si>
  <si>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</si>
  <si>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</si>
  <si>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</si>
  <si>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</si>
  <si>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</si>
  <si>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</si>
  <si>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</si>
  <si>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</si>
  <si>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</si>
  <si>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</si>
  <si>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</si>
  <si>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</si>
  <si>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</si>
  <si>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</si>
  <si>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</si>
  <si>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</si>
  <si>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</si>
  <si>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</si>
  <si>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</si>
  <si>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</si>
  <si>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</si>
  <si>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</si>
  <si>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</si>
  <si>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</si>
  <si>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</si>
  <si>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</si>
  <si>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</si>
  <si>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</si>
  <si>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</si>
  <si>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</si>
  <si>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</si>
  <si>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</si>
  <si>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</si>
  <si>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</si>
  <si>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</si>
  <si>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</si>
  <si>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</si>
  <si>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</si>
  <si>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</si>
  <si>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</si>
  <si>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</si>
  <si>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</si>
  <si>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</si>
  <si>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</si>
  <si>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</si>
  <si>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</si>
  <si>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</si>
  <si>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</si>
  <si>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</si>
  <si>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</si>
  <si>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</si>
  <si>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</si>
  <si>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</si>
  <si>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</si>
  <si>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</si>
  <si>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</si>
  <si>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</si>
  <si>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</si>
  <si>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</si>
  <si>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</si>
  <si>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</si>
  <si>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</si>
  <si>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</si>
  <si>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</si>
  <si>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</si>
  <si>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</si>
  <si>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</si>
  <si>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</si>
  <si>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</si>
  <si>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</si>
  <si>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</si>
  <si>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</si>
  <si>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</si>
  <si>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</si>
  <si>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</si>
  <si>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</si>
  <si>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</si>
  <si>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</si>
  <si>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</si>
  <si>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</si>
  <si>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</si>
  <si>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</si>
  <si>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</si>
  <si>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</si>
  <si>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</si>
  <si>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</si>
  <si>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</si>
  <si>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</si>
  <si>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</si>
  <si>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</si>
  <si>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</si>
  <si>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</si>
  <si>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</si>
  <si>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</si>
  <si>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</si>
  <si>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</si>
  <si>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</si>
  <si>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</si>
  <si>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</si>
  <si>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</si>
  <si>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</si>
  <si>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</si>
  <si>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</si>
  <si>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</si>
  <si>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</si>
  <si>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</si>
  <si>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</si>
  <si>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</si>
  <si>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</si>
  <si>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</si>
  <si>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</si>
  <si>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</si>
  <si>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</si>
  <si>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</si>
  <si>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</si>
  <si>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</si>
  <si>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</si>
  <si>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</si>
  <si>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</si>
  <si>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</si>
  <si>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</si>
  <si>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</si>
  <si>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</si>
  <si>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</si>
  <si>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</si>
  <si>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</si>
  <si>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</si>
  <si>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</si>
  <si>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</si>
  <si>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</si>
  <si>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</si>
  <si>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</si>
  <si>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</si>
  <si>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</si>
  <si>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</si>
  <si>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</si>
  <si>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</si>
  <si>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</si>
  <si>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</si>
  <si>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</si>
  <si>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</si>
  <si>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</si>
  <si>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</si>
  <si>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</si>
  <si>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</si>
  <si>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</si>
  <si>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</si>
  <si>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</si>
  <si>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</si>
  <si>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</si>
  <si>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</si>
  <si>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</si>
  <si>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</si>
  <si>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</si>
  <si>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</si>
  <si>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</si>
  <si>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</si>
  <si>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</si>
  <si>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</si>
  <si>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</si>
  <si>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</si>
  <si>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</si>
  <si>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</si>
  <si>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</si>
  <si>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</si>
  <si>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</si>
  <si>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</si>
  <si>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</si>
  <si>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</si>
  <si>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</si>
  <si>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</si>
  <si>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</si>
  <si>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</si>
  <si>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</si>
  <si>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</si>
  <si>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</si>
  <si>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</si>
  <si>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</si>
  <si>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</si>
  <si>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</si>
  <si>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</si>
  <si>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</si>
  <si>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</si>
  <si>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</si>
  <si>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</si>
  <si>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</si>
  <si>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</si>
  <si>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</si>
  <si>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</si>
  <si>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</si>
  <si>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</si>
  <si>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</si>
  <si>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</si>
  <si>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</si>
  <si>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</si>
  <si>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</si>
  <si>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</si>
  <si>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</si>
  <si>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</si>
  <si>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</si>
  <si>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</si>
  <si>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</si>
  <si>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</si>
  <si>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</si>
  <si>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</si>
  <si>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</si>
  <si>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</si>
  <si>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</si>
  <si>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</si>
  <si>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</si>
  <si>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</si>
  <si>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</si>
  <si>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</si>
  <si>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</si>
  <si>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</si>
  <si>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</si>
  <si>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</si>
  <si>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</si>
  <si>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</si>
  <si>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</si>
  <si>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</si>
  <si>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</si>
  <si>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</si>
  <si>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</si>
  <si>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</si>
  <si>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</si>
  <si>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</si>
  <si>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</si>
  <si>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</si>
  <si>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</si>
  <si>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</si>
  <si>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</si>
  <si>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</si>
  <si>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</si>
  <si>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</si>
  <si>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</si>
  <si>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</si>
  <si>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</si>
  <si>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</si>
  <si>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</si>
  <si>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</si>
  <si>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</si>
  <si>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</si>
  <si>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</si>
  <si>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</si>
  <si>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</si>
  <si>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</si>
  <si>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</si>
  <si>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</si>
  <si>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</si>
  <si>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</si>
  <si>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</si>
  <si>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</si>
  <si>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</si>
  <si>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</si>
  <si>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</si>
  <si>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</si>
  <si>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</si>
  <si>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</si>
  <si>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</si>
  <si>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</si>
  <si>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</si>
  <si>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</si>
  <si>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</si>
  <si>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</si>
  <si>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</si>
  <si>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</si>
  <si>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</si>
  <si>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</si>
  <si>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</si>
  <si>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</si>
  <si>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</si>
  <si>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</si>
  <si>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</si>
  <si>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</si>
  <si>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</si>
  <si>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</si>
  <si>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</si>
  <si>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</si>
  <si>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</si>
  <si>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</si>
  <si>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</si>
  <si>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</si>
  <si>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</si>
  <si>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</si>
  <si>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</si>
  <si>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</si>
  <si>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</si>
  <si>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</si>
  <si>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</si>
  <si>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</si>
  <si>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</si>
  <si>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</si>
  <si>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</si>
  <si>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</si>
  <si>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</si>
  <si>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</si>
  <si>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</si>
  <si>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</si>
  <si>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</si>
  <si>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</si>
  <si>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</si>
  <si>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</si>
  <si>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</si>
  <si>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</si>
  <si>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</si>
  <si>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</si>
  <si>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</si>
  <si>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</si>
  <si>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</si>
  <si>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</si>
  <si>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</si>
  <si>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</si>
  <si>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</si>
  <si>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</si>
  <si>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</si>
  <si>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</si>
  <si>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</si>
  <si>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</si>
  <si>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</si>
  <si>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</si>
  <si>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</si>
  <si>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</si>
  <si>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</si>
  <si>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</si>
  <si>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</si>
  <si>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</si>
  <si>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</si>
  <si>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</si>
  <si>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</si>
  <si>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</si>
  <si>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</si>
  <si>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</si>
  <si>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</si>
  <si>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</si>
  <si>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</si>
  <si>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</si>
  <si>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</si>
  <si>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</si>
  <si>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</si>
  <si>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</si>
  <si>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</si>
  <si>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</si>
  <si>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</si>
  <si>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</si>
  <si>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</si>
  <si>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</si>
  <si>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</si>
  <si>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</si>
  <si>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</si>
  <si>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</si>
  <si>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</si>
  <si>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</si>
  <si>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</si>
  <si>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</si>
  <si>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</si>
  <si>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</si>
  <si>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</si>
  <si>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</si>
  <si>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</si>
  <si>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</si>
  <si>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</si>
  <si>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</si>
  <si>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</si>
  <si>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</si>
  <si>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</si>
  <si>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</si>
  <si>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</si>
  <si>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</si>
  <si>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</si>
  <si>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</si>
  <si>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</si>
  <si>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</si>
  <si>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</si>
  <si>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</si>
  <si>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</si>
  <si>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</si>
  <si>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</si>
  <si>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</si>
  <si>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</si>
  <si>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</si>
  <si>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</si>
  <si>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</si>
  <si>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</si>
  <si>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</si>
  <si>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</si>
  <si>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</si>
  <si>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</si>
  <si>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</si>
  <si>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</si>
  <si>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</si>
  <si>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</si>
  <si>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</si>
  <si>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</si>
  <si>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</si>
  <si>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</si>
  <si>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</si>
  <si>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</si>
  <si>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</si>
  <si>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</si>
  <si>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</si>
  <si>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</si>
  <si>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</si>
  <si>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</si>
  <si>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</si>
  <si>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</si>
  <si>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</si>
  <si>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</si>
  <si>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</si>
  <si>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</si>
  <si>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</si>
  <si>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</si>
  <si>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</si>
  <si>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</si>
  <si>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</si>
  <si>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</si>
  <si>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</si>
  <si>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</si>
  <si>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</si>
  <si>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</si>
  <si>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</si>
  <si>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</si>
  <si>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</si>
  <si>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</si>
  <si>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</si>
  <si>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</si>
  <si>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</si>
  <si>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</si>
  <si>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</si>
  <si>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</si>
  <si>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</si>
  <si>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</si>
  <si>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</si>
  <si>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</si>
  <si>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</si>
  <si>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</si>
  <si>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</si>
  <si>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</si>
  <si>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</si>
  <si>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</si>
  <si>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</si>
  <si>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</si>
  <si>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</si>
  <si>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</si>
  <si>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</si>
  <si>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</si>
  <si>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</si>
  <si>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</si>
  <si>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</si>
  <si>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</si>
  <si>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</si>
  <si>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</si>
  <si>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</si>
  <si>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</si>
  <si>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</si>
  <si>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</si>
  <si>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</si>
  <si>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</si>
  <si>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</si>
  <si>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</si>
  <si>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</si>
  <si>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</si>
  <si>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</si>
  <si>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</si>
  <si>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</si>
  <si>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</si>
  <si>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</si>
  <si>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</si>
  <si>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</si>
  <si>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</si>
  <si>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</si>
  <si>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</si>
  <si>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</si>
  <si>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</si>
  <si>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</si>
  <si>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</si>
  <si>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</si>
  <si>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</si>
  <si>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</si>
  <si>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</si>
  <si>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</si>
  <si>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</si>
  <si>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</si>
  <si>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</si>
  <si>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</si>
  <si>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</si>
  <si>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</si>
  <si>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</si>
  <si>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</si>
  <si>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</si>
  <si>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</si>
  <si>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</si>
  <si>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</si>
  <si>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</si>
  <si>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</si>
  <si>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</si>
  <si>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</si>
  <si>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</si>
  <si>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</si>
  <si>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</si>
  <si>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</si>
  <si>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</si>
  <si>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</si>
  <si>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</si>
  <si>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</si>
  <si>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</si>
  <si>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</si>
  <si>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</si>
  <si>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</si>
  <si>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</si>
  <si>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</si>
  <si>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</si>
  <si>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</si>
  <si>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</si>
  <si>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</si>
  <si>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</si>
  <si>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</si>
  <si>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</si>
  <si>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</si>
  <si>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</si>
  <si>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</si>
  <si>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</si>
  <si>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</si>
  <si>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</si>
  <si>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</si>
  <si>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</si>
  <si>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</si>
  <si>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</si>
  <si>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</si>
  <si>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</si>
  <si>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</si>
  <si>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</si>
  <si>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</si>
  <si>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</si>
  <si>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</si>
  <si>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</si>
  <si>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</si>
  <si>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</si>
  <si>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</si>
  <si>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</si>
  <si>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</si>
  <si>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</si>
  <si>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</si>
  <si>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</si>
  <si>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</si>
  <si>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</si>
  <si>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</si>
  <si>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</si>
  <si>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</si>
  <si>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</si>
  <si>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</si>
  <si>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</si>
  <si>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</si>
  <si>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</si>
  <si>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</si>
  <si>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</si>
  <si>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</si>
  <si>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</si>
  <si>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</si>
  <si>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</si>
  <si>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</si>
  <si>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</si>
  <si>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</si>
  <si>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</si>
  <si>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</si>
  <si>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</si>
  <si>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</si>
  <si>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</si>
  <si>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</si>
  <si>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</si>
  <si>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</si>
  <si>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</si>
  <si>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</si>
  <si>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</si>
  <si>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</si>
  <si>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</si>
  <si>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</si>
  <si>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</si>
  <si>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</si>
  <si>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</si>
  <si>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</si>
  <si>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</si>
  <si>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</si>
  <si>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</si>
  <si>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</si>
  <si>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</si>
  <si>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</si>
  <si>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</si>
  <si>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</si>
  <si>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</si>
  <si>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</si>
  <si>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</si>
  <si>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</si>
  <si>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</si>
  <si>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</si>
  <si>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</si>
  <si>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</si>
  <si>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</si>
  <si>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</si>
  <si>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</si>
  <si>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</si>
  <si>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</si>
  <si>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</si>
  <si>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</si>
  <si>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</si>
  <si>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</si>
  <si>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</si>
  <si>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</si>
  <si>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</si>
  <si>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</si>
  <si>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</si>
  <si>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</si>
  <si>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</si>
  <si>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</si>
  <si>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</si>
  <si>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</si>
  <si>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</si>
  <si>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</si>
  <si>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</si>
  <si>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</si>
  <si>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</si>
  <si>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</si>
  <si>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</si>
  <si>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</si>
  <si>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</si>
  <si>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</si>
  <si>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</si>
  <si>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</si>
  <si>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</si>
  <si>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</si>
  <si>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</si>
  <si>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</si>
  <si>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</si>
  <si>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</si>
  <si>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</si>
  <si>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</si>
  <si>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</si>
  <si>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</si>
  <si>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</si>
  <si>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</si>
  <si>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</si>
  <si>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</si>
  <si>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</si>
  <si>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</si>
  <si>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</si>
  <si>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</si>
  <si>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</si>
  <si>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</si>
  <si>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</si>
  <si>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</si>
  <si>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</si>
  <si>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</si>
  <si>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</si>
  <si>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</si>
  <si>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</si>
  <si>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</si>
  <si>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</si>
  <si>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</si>
  <si>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</si>
  <si>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</si>
  <si>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</si>
  <si>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</si>
  <si>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</si>
  <si>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</si>
  <si>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</si>
  <si>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</si>
  <si>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</si>
  <si>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</si>
  <si>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</si>
  <si>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</si>
  <si>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</si>
  <si>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</si>
  <si>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</si>
  <si>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</si>
  <si>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</si>
  <si>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</si>
  <si>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</si>
  <si>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</si>
  <si>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</si>
  <si>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</si>
  <si>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</si>
  <si>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</si>
  <si>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</si>
  <si>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</si>
  <si>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</si>
  <si>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</si>
  <si>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</si>
  <si>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</si>
  <si>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</si>
  <si>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</si>
  <si>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</si>
  <si>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</si>
  <si>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</si>
  <si>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</si>
  <si>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</si>
  <si>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</si>
  <si>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</si>
  <si>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</si>
  <si>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</si>
  <si>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</si>
  <si>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</si>
  <si>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</si>
  <si>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</si>
  <si>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</si>
  <si>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</si>
  <si>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</si>
  <si>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</si>
  <si>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</si>
  <si>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</si>
  <si>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</si>
  <si>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</si>
  <si>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</si>
  <si>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</si>
  <si>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</si>
  <si>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</si>
  <si>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</si>
  <si>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</si>
  <si>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</si>
  <si>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</si>
  <si>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</si>
  <si>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</si>
  <si>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</si>
  <si>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</si>
  <si>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</si>
  <si>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</si>
  <si>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</si>
  <si>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</si>
  <si>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</si>
  <si>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</si>
  <si>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</si>
  <si>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</si>
  <si>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</si>
  <si>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</si>
  <si>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</si>
  <si>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</si>
  <si>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</si>
  <si>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</si>
  <si>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</si>
  <si>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</si>
  <si>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</si>
  <si>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</si>
  <si>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</si>
  <si>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</si>
  <si>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</si>
  <si>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</si>
  <si>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</si>
  <si>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</si>
  <si>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</si>
  <si>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</si>
  <si>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</si>
  <si>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</si>
  <si>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</si>
  <si>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</si>
  <si>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</si>
  <si>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</si>
  <si>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</si>
  <si>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</si>
  <si>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</si>
  <si>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</si>
  <si>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</si>
  <si>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</si>
  <si>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</si>
  <si>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</si>
  <si>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</si>
  <si>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</si>
  <si>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</si>
  <si>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</si>
  <si>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</si>
  <si>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</si>
  <si>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</si>
  <si>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</si>
  <si>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</si>
  <si>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</si>
  <si>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</si>
  <si>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</si>
  <si>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</si>
  <si>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</si>
  <si>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</si>
  <si>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</si>
  <si>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</si>
  <si>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</si>
  <si>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</si>
  <si>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</si>
  <si>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</si>
  <si>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</si>
  <si>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</si>
  <si>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</si>
  <si>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</si>
  <si>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</si>
  <si>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</si>
  <si>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</si>
  <si>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</si>
  <si>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</si>
  <si>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</si>
  <si>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</si>
  <si>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</si>
  <si>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</si>
  <si>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</si>
  <si>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</si>
  <si>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</si>
  <si>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</si>
  <si>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</si>
  <si>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</si>
  <si>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</si>
  <si>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</si>
  <si>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</si>
  <si>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</si>
  <si>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</si>
  <si>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</si>
  <si>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</si>
  <si>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</si>
  <si>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</si>
  <si>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</si>
  <si>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</si>
  <si>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</si>
  <si>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</si>
  <si>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</si>
  <si>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</si>
  <si>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</si>
  <si>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</si>
  <si>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</si>
  <si>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</si>
  <si>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</si>
  <si>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</si>
  <si>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</si>
  <si>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</si>
  <si>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</si>
  <si>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</si>
  <si>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</si>
  <si>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</si>
  <si>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</si>
  <si>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</si>
  <si>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</si>
  <si>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</si>
  <si>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</si>
  <si>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</si>
  <si>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</si>
  <si>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</si>
  <si>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</si>
  <si>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</si>
  <si>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</si>
  <si>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</si>
  <si>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</si>
  <si>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</si>
  <si>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</si>
  <si>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</si>
  <si>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</si>
  <si>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</si>
  <si>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</si>
  <si>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</si>
  <si>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</si>
  <si>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</si>
  <si>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</si>
  <si>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</si>
  <si>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</si>
  <si>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</si>
  <si>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</si>
  <si>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</si>
  <si>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</si>
  <si>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</si>
  <si>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</si>
  <si>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</si>
  <si>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</si>
  <si>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</si>
  <si>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</si>
  <si>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</si>
  <si>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</si>
  <si>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</si>
  <si>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</si>
  <si>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</si>
  <si>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</si>
  <si>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</si>
  <si>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</si>
  <si>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</si>
  <si>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</si>
  <si>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</si>
  <si>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</si>
  <si>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</si>
  <si>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</si>
  <si>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</si>
  <si>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</si>
  <si>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</si>
  <si>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</si>
  <si>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</si>
  <si>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</si>
  <si>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</si>
  <si>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</si>
  <si>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</si>
  <si>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</si>
  <si>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</si>
  <si>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</si>
  <si>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</si>
  <si>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</si>
  <si>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</si>
  <si>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</si>
  <si>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</si>
  <si>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</si>
  <si>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</si>
  <si>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</si>
  <si>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</si>
  <si>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</si>
  <si>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</si>
  <si>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</si>
  <si>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</si>
  <si>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</si>
  <si>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</si>
  <si>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</si>
  <si>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</si>
  <si>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</si>
  <si>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</si>
  <si>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</si>
  <si>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</si>
  <si>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</si>
  <si>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</si>
  <si>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</si>
  <si>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</si>
  <si>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</si>
  <si>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</si>
  <si>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</si>
  <si>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</si>
  <si>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</si>
  <si>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</si>
  <si>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</si>
  <si>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</si>
  <si>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</si>
  <si>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</si>
  <si>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</si>
  <si>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</si>
  <si>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</si>
  <si>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</si>
  <si>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</si>
  <si>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</si>
  <si>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</si>
  <si>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</si>
  <si>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</si>
  <si>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</si>
  <si>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</si>
  <si>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</si>
  <si>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</si>
  <si>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</si>
  <si>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</si>
  <si>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</si>
  <si>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</si>
  <si>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</si>
  <si>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</si>
  <si>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</si>
  <si>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</si>
  <si>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</si>
  <si>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</si>
  <si>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</si>
  <si>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</si>
  <si>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</si>
  <si>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</si>
  <si>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</si>
  <si>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</si>
  <si>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</si>
  <si>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</si>
  <si>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</si>
  <si>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</si>
  <si>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</si>
  <si>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</si>
  <si>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</si>
  <si>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</si>
  <si>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</si>
  <si>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</si>
  <si>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</si>
  <si>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</si>
  <si>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</si>
  <si>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</si>
  <si>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</si>
  <si>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</si>
  <si>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</si>
  <si>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</si>
  <si>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</si>
  <si>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</si>
  <si>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</si>
  <si>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</si>
  <si>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</si>
  <si>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</si>
  <si>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</si>
  <si>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</si>
  <si>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</si>
  <si>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</si>
  <si>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</si>
  <si>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</si>
  <si>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</si>
  <si>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</si>
  <si>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</si>
  <si>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</si>
  <si>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</si>
  <si>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</si>
  <si>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</si>
  <si>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</si>
  <si>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</si>
  <si>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</si>
  <si>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</si>
  <si>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</si>
  <si>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</si>
  <si>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</si>
  <si>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</si>
  <si>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</si>
  <si>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</si>
  <si>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</si>
  <si>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</si>
  <si>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</si>
  <si>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</si>
  <si>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</si>
  <si>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</si>
  <si>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</si>
  <si>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</si>
  <si>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</si>
  <si>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</si>
  <si>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</si>
  <si>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</si>
  <si>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</si>
  <si>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</si>
  <si>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</si>
  <si>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</si>
  <si>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</si>
  <si>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</si>
  <si>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</si>
  <si>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</si>
  <si>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</si>
  <si>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</si>
  <si>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</si>
  <si>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</si>
  <si>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</si>
  <si>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</si>
  <si>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</si>
  <si>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</si>
  <si>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</si>
  <si>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</si>
  <si>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</si>
  <si>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</si>
  <si>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</si>
  <si>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</si>
  <si>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</si>
  <si>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</si>
  <si>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</si>
  <si>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</si>
  <si>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</si>
  <si>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</si>
  <si>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</si>
  <si>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</si>
  <si>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</si>
  <si>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</si>
  <si>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</si>
  <si>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</si>
  <si>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</si>
  <si>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</si>
  <si>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</si>
  <si>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</si>
  <si>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</si>
  <si>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</si>
  <si>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</si>
  <si>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</si>
  <si>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</si>
  <si>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</si>
  <si>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</si>
  <si>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</si>
  <si>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</si>
  <si>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</si>
  <si>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</si>
  <si>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</si>
  <si>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</si>
  <si>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</si>
  <si>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</si>
  <si>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</si>
  <si>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</si>
  <si>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</si>
  <si>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</si>
  <si>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</si>
  <si>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</si>
  <si>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</si>
  <si>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</si>
  <si>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</si>
  <si>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</si>
  <si>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</si>
  <si>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</si>
  <si>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</si>
  <si>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</si>
  <si>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</si>
  <si>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</si>
  <si>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</si>
  <si>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</si>
  <si>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</si>
  <si>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</si>
  <si>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</si>
  <si>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</si>
  <si>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</si>
  <si>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</si>
  <si>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</si>
  <si>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</si>
  <si>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</si>
  <si>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</si>
  <si>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</si>
  <si>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</si>
  <si>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</si>
  <si>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</si>
  <si>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</si>
  <si>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</si>
  <si>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</si>
  <si>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</si>
  <si>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</si>
  <si>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</si>
  <si>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</si>
  <si>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</si>
  <si>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</si>
  <si>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</si>
  <si>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</si>
  <si>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</si>
  <si>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</si>
  <si>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</si>
  <si>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</si>
  <si>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</si>
  <si>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</si>
  <si>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</si>
  <si>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</si>
  <si>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</si>
  <si>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</si>
  <si>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</si>
  <si>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</si>
  <si>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</si>
  <si>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</si>
  <si>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</si>
  <si>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</si>
  <si>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</si>
  <si>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</si>
  <si>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</si>
  <si>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</si>
  <si>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</si>
  <si>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</si>
  <si>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</si>
  <si>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</si>
  <si>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</si>
  <si>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</si>
  <si>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</si>
  <si>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</si>
  <si>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</si>
  <si>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</si>
  <si>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</si>
  <si>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</si>
  <si>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</si>
  <si>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</si>
  <si>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</si>
  <si>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</si>
  <si>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</si>
  <si>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</si>
  <si>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</si>
  <si>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</si>
  <si>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</si>
  <si>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</si>
  <si>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</si>
  <si>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</si>
  <si>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</si>
  <si>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</si>
  <si>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</si>
  <si>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</si>
  <si>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</si>
  <si>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</si>
  <si>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</si>
  <si>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</si>
  <si>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</si>
  <si>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</si>
  <si>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</si>
  <si>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</si>
  <si>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</si>
  <si>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</si>
  <si>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</si>
  <si>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</si>
  <si>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</si>
  <si>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</si>
  <si>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</si>
  <si>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</si>
  <si>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</si>
  <si>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</si>
  <si>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</si>
  <si>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</si>
  <si>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</si>
  <si>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</si>
  <si>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</si>
  <si>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</si>
  <si>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</si>
  <si>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</si>
  <si>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</si>
  <si>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</si>
  <si>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</si>
  <si>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</si>
  <si>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</si>
  <si>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</si>
  <si>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</si>
  <si>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</si>
  <si>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</si>
  <si>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</si>
  <si>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</si>
  <si>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</si>
  <si>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</si>
  <si>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</si>
  <si>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</si>
  <si>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</si>
  <si>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</si>
  <si>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</si>
  <si>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</si>
  <si>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</si>
  <si>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</si>
  <si>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</si>
  <si>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</si>
  <si>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</si>
  <si>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</si>
  <si>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</si>
  <si>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</si>
  <si>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</si>
  <si>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</si>
  <si>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</si>
  <si>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</si>
  <si>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</si>
  <si>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</si>
  <si>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</si>
  <si>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</si>
  <si>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</si>
  <si>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</si>
  <si>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</si>
  <si>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</si>
  <si>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</si>
  <si>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</si>
  <si>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</si>
  <si>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</si>
  <si>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</si>
  <si>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</si>
  <si>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</si>
  <si>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</si>
  <si>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</si>
  <si>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</si>
  <si>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</si>
  <si>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</si>
  <si>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</si>
  <si>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</si>
  <si>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</si>
  <si>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</si>
  <si>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</si>
  <si>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</si>
  <si>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</si>
  <si>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</si>
  <si>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</si>
  <si>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</si>
  <si>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</si>
  <si>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</si>
  <si>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</si>
  <si>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</si>
  <si>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</si>
  <si>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</si>
  <si>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</si>
  <si>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</si>
  <si>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</si>
  <si>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</si>
  <si>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</si>
  <si>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</si>
  <si>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</si>
  <si>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</si>
  <si>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</si>
  <si>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</si>
  <si>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</si>
  <si>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</si>
  <si>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</si>
  <si>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</si>
  <si>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</si>
  <si>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</si>
  <si>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</si>
  <si>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</si>
  <si>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</si>
  <si>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</si>
  <si>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</si>
  <si>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</si>
  <si>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</si>
  <si>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</si>
  <si>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</si>
  <si>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</si>
  <si>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</si>
  <si>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</si>
  <si>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</si>
  <si>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</si>
  <si>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</si>
  <si>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</si>
  <si>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</si>
  <si>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</si>
  <si>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</si>
  <si>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</si>
  <si>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</si>
  <si>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</si>
  <si>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</si>
  <si>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</si>
  <si>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</si>
  <si>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</si>
  <si>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</si>
  <si>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</si>
  <si>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</si>
  <si>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</si>
  <si>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</si>
  <si>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</si>
  <si>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</si>
  <si>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</si>
  <si>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</si>
  <si>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</si>
  <si>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</si>
  <si>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</si>
  <si>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</si>
  <si>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</si>
  <si>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</si>
  <si>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</si>
  <si>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</si>
  <si>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</si>
  <si>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</si>
  <si>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</si>
  <si>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</si>
  <si>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</si>
  <si>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</si>
  <si>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</si>
  <si>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</si>
  <si>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</si>
  <si>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</si>
  <si>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</si>
  <si>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</si>
  <si>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</si>
  <si>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</si>
  <si>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</si>
  <si>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</si>
  <si>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</si>
  <si>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</si>
  <si>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</si>
  <si>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</si>
  <si>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</si>
  <si>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</si>
  <si>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</si>
  <si>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</si>
  <si>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</si>
  <si>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</si>
  <si>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</si>
  <si>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</si>
  <si>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</si>
  <si>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</si>
  <si>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</si>
  <si>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</si>
  <si>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</si>
  <si>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</si>
  <si>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</si>
  <si>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</si>
  <si>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</si>
  <si>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</si>
  <si>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</si>
  <si>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</si>
  <si>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</si>
  <si>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</si>
  <si>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</si>
  <si>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</si>
  <si>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</si>
  <si>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</si>
  <si>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</si>
  <si>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</si>
  <si>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</si>
  <si>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</si>
  <si>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</si>
  <si>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</si>
  <si>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</si>
  <si>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</si>
  <si>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</si>
  <si>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</si>
  <si>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</si>
  <si>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</si>
  <si>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</si>
  <si>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</si>
  <si>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</si>
  <si>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</si>
  <si>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</si>
  <si>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</si>
  <si>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</si>
  <si>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</si>
  <si>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</si>
  <si>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</si>
  <si>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</si>
  <si>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</si>
  <si>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</si>
  <si>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</si>
  <si>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</si>
  <si>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</si>
  <si>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</si>
  <si>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</si>
  <si>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</si>
  <si>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</si>
  <si>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</si>
  <si>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</si>
  <si>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</si>
  <si>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</si>
  <si>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</si>
  <si>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</si>
  <si>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</si>
  <si>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</si>
  <si>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</si>
  <si>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</si>
  <si>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</si>
  <si>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</si>
  <si>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</si>
  <si>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</si>
  <si>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</si>
  <si>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</si>
  <si>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</si>
  <si>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</si>
  <si>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</si>
  <si>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</si>
  <si>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</si>
  <si>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</si>
  <si>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</si>
  <si>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</si>
  <si>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</si>
  <si>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</si>
  <si>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</si>
  <si>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</si>
  <si>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</si>
  <si>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</si>
  <si>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</si>
  <si>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</si>
  <si>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</si>
  <si>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</si>
  <si>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</si>
  <si>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</si>
  <si>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</si>
  <si>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</si>
  <si>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</si>
  <si>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</si>
  <si>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</si>
  <si>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</si>
  <si>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</si>
  <si>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</si>
  <si>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</si>
  <si>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</si>
  <si>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</si>
  <si>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</si>
  <si>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</si>
  <si>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</si>
  <si>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</si>
  <si>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</si>
  <si>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</si>
  <si>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</si>
  <si>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</si>
  <si>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</si>
  <si>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</si>
  <si>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</si>
  <si>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</si>
  <si>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</si>
  <si>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</si>
  <si>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</si>
  <si>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</si>
  <si>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</si>
  <si>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</si>
  <si>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</si>
  <si>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</si>
  <si>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</si>
  <si>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</si>
  <si>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</si>
  <si>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</si>
  <si>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</si>
  <si>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</si>
  <si>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</si>
  <si>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</si>
  <si>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</si>
  <si>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</si>
  <si>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</si>
  <si>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</si>
  <si>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</si>
  <si>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</si>
  <si>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</si>
  <si>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</si>
  <si>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</si>
  <si>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</si>
  <si>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</si>
  <si>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</si>
  <si>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</si>
  <si>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</si>
  <si>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</si>
  <si>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</si>
  <si>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</si>
  <si>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</si>
  <si>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</si>
  <si>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</si>
  <si>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</si>
  <si>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</si>
  <si>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</si>
  <si>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</si>
  <si>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</si>
  <si>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</si>
  <si>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</si>
  <si>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</si>
  <si>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</si>
  <si>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</si>
  <si>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</si>
  <si>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</si>
  <si>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</si>
  <si>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</si>
  <si>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</si>
  <si>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</si>
  <si>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</si>
  <si>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</si>
  <si>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</si>
  <si>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</si>
  <si>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</si>
  <si>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</si>
  <si>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</si>
  <si>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</si>
  <si>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</si>
  <si>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</si>
  <si>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</si>
  <si>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</si>
  <si>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</si>
  <si>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</si>
  <si>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</si>
  <si>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</si>
  <si>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</si>
  <si>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</si>
  <si>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</si>
  <si>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</si>
  <si>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</si>
  <si>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</si>
  <si>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</si>
  <si>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</si>
  <si>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</si>
  <si>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</si>
  <si>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</si>
  <si>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</si>
  <si>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</si>
  <si>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</si>
  <si>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</si>
  <si>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</si>
  <si>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</si>
  <si>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</si>
  <si>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</si>
  <si>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</si>
  <si>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</si>
  <si>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</si>
  <si>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</si>
  <si>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</si>
  <si>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</si>
  <si>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</si>
  <si>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</si>
  <si>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</si>
  <si>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</si>
  <si>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</si>
  <si>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</si>
  <si>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</si>
  <si>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</si>
  <si>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</si>
  <si>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</si>
  <si>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</si>
  <si>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</si>
  <si>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</si>
  <si>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</si>
  <si>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</si>
  <si>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</si>
  <si>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</si>
  <si>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</si>
  <si>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</si>
  <si>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</si>
  <si>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</si>
  <si>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</si>
  <si>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</si>
  <si>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</si>
  <si>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</si>
  <si>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</si>
  <si>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</si>
  <si>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</si>
  <si>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</si>
  <si>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</si>
  <si>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</si>
  <si>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</si>
  <si>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</si>
  <si>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</si>
  <si>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</si>
  <si>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</si>
  <si>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</si>
  <si>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</si>
  <si>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</si>
  <si>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</si>
  <si>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</si>
  <si>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</si>
  <si>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</si>
  <si>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</si>
  <si>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</si>
  <si>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</si>
  <si>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</si>
  <si>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</si>
  <si>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</si>
  <si>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</si>
  <si>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</si>
  <si>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</si>
  <si>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</si>
  <si>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</si>
  <si>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</si>
  <si>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</si>
  <si>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</si>
  <si>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</si>
  <si>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</si>
  <si>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</si>
  <si>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</si>
  <si>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</si>
  <si>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</si>
  <si>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</si>
  <si>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</si>
  <si>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</si>
  <si>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</si>
  <si>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</si>
  <si>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</si>
  <si>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</si>
  <si>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</si>
  <si>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</si>
  <si>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</si>
  <si>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</si>
  <si>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</si>
  <si>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</si>
  <si>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</si>
  <si>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</si>
  <si>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</si>
  <si>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</si>
  <si>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</si>
  <si>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</si>
  <si>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</si>
  <si>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</si>
  <si>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</si>
  <si>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</si>
  <si>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</si>
  <si>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</si>
  <si>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</si>
  <si>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</si>
  <si>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</si>
  <si>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</si>
  <si>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</si>
  <si>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</si>
  <si>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</si>
  <si>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</si>
  <si>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</si>
  <si>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</si>
  <si>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</si>
  <si>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</si>
  <si>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</si>
  <si>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</si>
  <si>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</si>
  <si>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</si>
  <si>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</si>
  <si>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</si>
  <si>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</si>
  <si>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</si>
  <si>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</si>
  <si>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</si>
  <si>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</si>
  <si>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</si>
  <si>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</si>
  <si>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</si>
  <si>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</si>
  <si>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</si>
  <si>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</si>
  <si>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</si>
  <si>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</si>
  <si>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</si>
  <si>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</si>
  <si>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</si>
  <si>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</si>
  <si>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</si>
  <si>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</si>
  <si>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</si>
  <si>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</si>
  <si>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</si>
  <si>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</si>
  <si>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</si>
  <si>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</si>
  <si>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</si>
  <si>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</si>
  <si>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</si>
  <si>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</si>
  <si>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</si>
  <si>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</si>
  <si>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</si>
  <si>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</si>
  <si>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</si>
  <si>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</si>
  <si>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</si>
  <si>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</si>
  <si>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</si>
  <si>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</si>
  <si>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</si>
  <si>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</si>
  <si>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</si>
  <si>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</si>
  <si>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</si>
  <si>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</si>
  <si>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</si>
  <si>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</si>
  <si>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</si>
  <si>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</si>
  <si>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</si>
  <si>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</si>
  <si>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</si>
  <si>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</si>
  <si>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</si>
  <si>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</si>
  <si>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</si>
  <si>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</si>
  <si>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</si>
  <si>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</si>
  <si>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</si>
  <si>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</si>
  <si>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</si>
  <si>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</si>
  <si>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</si>
  <si>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</si>
  <si>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</si>
  <si>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</si>
  <si>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</si>
  <si>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</si>
  <si>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</si>
  <si>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</si>
  <si>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</si>
  <si>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</si>
  <si>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</si>
  <si>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</si>
  <si>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</si>
  <si>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</si>
  <si>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</si>
  <si>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</si>
  <si>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</si>
  <si>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</si>
  <si>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</si>
  <si>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</si>
  <si>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</si>
  <si>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</si>
  <si>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</si>
  <si>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</si>
  <si>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</si>
  <si>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</si>
  <si>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</si>
  <si>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</si>
  <si>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</si>
  <si>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</si>
  <si>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</si>
  <si>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</si>
  <si>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</si>
  <si>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</si>
  <si>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</si>
  <si>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</si>
  <si>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</si>
  <si>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</si>
  <si>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</si>
  <si>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</si>
  <si>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</si>
  <si>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</si>
  <si>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</si>
  <si>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</si>
  <si>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</si>
  <si>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</si>
  <si>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</si>
  <si>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</si>
  <si>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</si>
  <si>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</si>
  <si>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</si>
  <si>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</si>
  <si>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</si>
  <si>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</si>
  <si>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</si>
  <si>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</si>
  <si>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</si>
  <si>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</si>
  <si>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</si>
  <si>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</si>
  <si>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</si>
  <si>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</si>
  <si>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</si>
  <si>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</si>
  <si>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</si>
  <si>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</si>
  <si>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</si>
  <si>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</si>
  <si>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</si>
  <si>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</si>
  <si>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</si>
  <si>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</si>
  <si>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</si>
  <si>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</si>
  <si>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</si>
  <si>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</si>
  <si>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</si>
  <si>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</si>
  <si>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</si>
  <si>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</si>
  <si>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</si>
  <si>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</si>
  <si>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</si>
  <si>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</si>
  <si>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</si>
  <si>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</si>
  <si>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</si>
  <si>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</si>
  <si>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</si>
  <si>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</si>
  <si>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</si>
  <si>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</si>
  <si>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</si>
  <si>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</si>
  <si>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</si>
  <si>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</si>
  <si>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</si>
  <si>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</si>
  <si>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</si>
  <si>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</si>
  <si>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</si>
  <si>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</si>
  <si>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</si>
  <si>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</si>
  <si>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</si>
  <si>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</si>
  <si>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</si>
  <si>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</si>
  <si>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</si>
  <si>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</si>
  <si>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</si>
  <si>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</si>
  <si>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</si>
  <si>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</si>
  <si>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</si>
  <si>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</si>
  <si>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</si>
  <si>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</si>
  <si>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</si>
  <si>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</si>
  <si>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</si>
  <si>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</si>
  <si>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</si>
  <si>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</si>
  <si>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</si>
  <si>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</si>
  <si>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</si>
  <si>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</si>
  <si>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</si>
  <si>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</si>
  <si>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</si>
  <si>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</si>
  <si>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</si>
  <si>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</si>
  <si>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</si>
  <si>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</si>
  <si>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</si>
  <si>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</si>
  <si>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</si>
  <si>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</si>
  <si>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</si>
  <si>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</si>
  <si>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</si>
  <si>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</si>
  <si>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</si>
  <si>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</si>
  <si>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</si>
  <si>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</si>
  <si>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</si>
  <si>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</si>
  <si>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</si>
  <si>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</si>
  <si>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</si>
  <si>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</si>
  <si>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</si>
  <si>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</si>
  <si>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</si>
  <si>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</si>
  <si>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</si>
  <si>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</si>
  <si>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</si>
  <si>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</si>
  <si>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</si>
  <si>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</si>
  <si>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</si>
  <si>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</si>
  <si>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</si>
  <si>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</si>
  <si>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</si>
  <si>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</si>
  <si>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</si>
  <si>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</si>
  <si>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</si>
  <si>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</si>
  <si>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</si>
  <si>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</si>
  <si>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</si>
  <si>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</si>
  <si>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</si>
  <si>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</si>
  <si>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</si>
  <si>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</si>
  <si>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</si>
  <si>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</si>
  <si>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</si>
  <si>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</si>
  <si>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</si>
  <si>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</si>
  <si>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</si>
  <si>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</si>
  <si>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</si>
  <si>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</si>
  <si>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</si>
  <si>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</si>
  <si>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</si>
  <si>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</si>
  <si>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</si>
  <si>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</si>
  <si>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</si>
  <si>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</si>
  <si>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</si>
  <si>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</si>
  <si>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</si>
  <si>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</si>
  <si>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</si>
  <si>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</si>
  <si>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</si>
  <si>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</si>
  <si>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</si>
  <si>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</si>
  <si>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</si>
  <si>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</si>
  <si>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</si>
  <si>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</si>
  <si>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</si>
  <si>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</si>
  <si>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</si>
  <si>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</si>
  <si>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</si>
  <si>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</si>
  <si>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</si>
  <si>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</si>
  <si>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</si>
  <si>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</si>
  <si>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</si>
  <si>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</si>
  <si>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</si>
  <si>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</si>
  <si>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</si>
  <si>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</si>
  <si>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</si>
  <si>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</si>
  <si>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</si>
  <si>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</si>
  <si>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</si>
  <si>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</si>
  <si>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</si>
  <si>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</si>
  <si>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</si>
  <si>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</si>
  <si>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</si>
  <si>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</si>
  <si>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</si>
  <si>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</si>
  <si>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</si>
  <si>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</si>
  <si>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</si>
  <si>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</si>
  <si>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</si>
  <si>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</si>
  <si>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</si>
  <si>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</si>
  <si>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</si>
  <si>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</si>
  <si>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</si>
  <si>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</si>
  <si>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</si>
  <si>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</si>
  <si>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</si>
  <si>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</si>
  <si>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</si>
  <si>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</si>
  <si>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</si>
  <si>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</si>
  <si>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</si>
  <si>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</si>
  <si>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</si>
  <si>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</si>
  <si>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</si>
  <si>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</si>
  <si>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</si>
  <si>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</si>
  <si>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</si>
  <si>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</si>
  <si>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</si>
  <si>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</si>
  <si>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</si>
  <si>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</si>
  <si>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</si>
  <si>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</si>
  <si>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</si>
  <si>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</si>
  <si>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</si>
  <si>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</si>
  <si>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</si>
  <si>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</si>
  <si>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</si>
  <si>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</si>
  <si>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</si>
  <si>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</si>
  <si>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</si>
  <si>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</si>
  <si>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</si>
  <si>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</si>
  <si>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</si>
  <si>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</si>
  <si>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</si>
  <si>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</si>
  <si>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</si>
  <si>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</si>
  <si>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</si>
  <si>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</si>
  <si>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</si>
  <si>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</si>
  <si>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</si>
  <si>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</si>
  <si>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</si>
  <si>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</si>
  <si>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</si>
  <si>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</si>
  <si>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</si>
  <si>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</si>
  <si>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</si>
  <si>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</si>
  <si>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</si>
  <si>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</si>
  <si>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</si>
  <si>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</si>
  <si>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</si>
  <si>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</si>
  <si>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</si>
  <si>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</si>
  <si>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</si>
  <si>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</si>
  <si>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</si>
  <si>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</si>
  <si>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</si>
  <si>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</si>
  <si>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</si>
  <si>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</si>
  <si>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</si>
  <si>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</si>
  <si>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</si>
  <si>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</si>
  <si>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</si>
  <si>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</si>
  <si>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</si>
  <si>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</si>
  <si>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</si>
  <si>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</si>
  <si>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</si>
  <si>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</si>
  <si>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</si>
  <si>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</si>
  <si>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</si>
  <si>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</si>
  <si>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</si>
  <si>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</si>
  <si>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</si>
  <si>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</si>
  <si>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</si>
  <si>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</si>
  <si>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</si>
  <si>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</si>
  <si>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</si>
  <si>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</si>
  <si>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</si>
  <si>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</si>
  <si>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</si>
  <si>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</si>
  <si>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</si>
  <si>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</si>
  <si>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</si>
  <si>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</si>
  <si>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</si>
  <si>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</si>
  <si>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</si>
  <si>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</si>
  <si>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</si>
  <si>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</si>
  <si>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</si>
  <si>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</si>
  <si>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</si>
  <si>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</si>
  <si>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</si>
  <si>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</si>
  <si>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</si>
  <si>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</si>
  <si>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</si>
  <si>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</si>
  <si>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</si>
  <si>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</si>
  <si>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</si>
  <si>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</si>
  <si>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</si>
  <si>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</si>
  <si>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</si>
  <si>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</si>
  <si>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</si>
  <si>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</si>
  <si>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</si>
  <si>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</si>
  <si>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</si>
  <si>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</si>
  <si>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</si>
  <si>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</si>
  <si>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</si>
  <si>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</si>
  <si>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</si>
  <si>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</si>
  <si>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</si>
  <si>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</si>
  <si>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</si>
  <si>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</si>
  <si>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</si>
  <si>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</si>
  <si>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</si>
  <si>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</si>
  <si>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</si>
  <si>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</si>
  <si>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</si>
  <si>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</si>
  <si>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</si>
  <si>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</si>
  <si>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</si>
  <si>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</si>
  <si>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</si>
  <si>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</si>
  <si>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</si>
  <si>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</si>
  <si>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</si>
  <si>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</si>
  <si>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</si>
  <si>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</si>
  <si>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</si>
  <si>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</si>
  <si>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</si>
  <si>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</si>
  <si>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</si>
  <si>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</si>
  <si>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</si>
  <si>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</si>
  <si>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</si>
  <si>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</si>
  <si>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</si>
  <si>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</si>
  <si>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</si>
  <si>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</si>
  <si>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</si>
  <si>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</si>
  <si>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</si>
  <si>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</si>
  <si>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</si>
  <si>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</si>
  <si>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</si>
  <si>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</si>
  <si>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</si>
  <si>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</si>
  <si>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</si>
  <si>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</si>
  <si>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</si>
  <si>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</si>
  <si>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</si>
  <si>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</si>
  <si>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</si>
  <si>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</si>
  <si>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</si>
  <si>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</si>
  <si>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</si>
  <si>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</si>
  <si>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</si>
  <si>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</si>
  <si>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</si>
  <si>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</si>
  <si>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</si>
  <si>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</si>
  <si>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</si>
  <si>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</si>
  <si>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</si>
  <si>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</si>
  <si>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</si>
  <si>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</si>
  <si>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</si>
  <si>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</si>
  <si>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</si>
  <si>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</si>
  <si>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</si>
  <si>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</si>
  <si>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</si>
  <si>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</si>
  <si>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</si>
  <si>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</si>
  <si>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</si>
  <si>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</si>
  <si>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</si>
  <si>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</si>
  <si>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</si>
  <si>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</si>
  <si>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</si>
  <si>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</si>
  <si>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</si>
  <si>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</si>
  <si>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</si>
  <si>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</si>
  <si>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</si>
  <si>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</si>
  <si>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</si>
  <si>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</si>
  <si>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</si>
  <si>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</si>
  <si>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</si>
  <si>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</si>
  <si>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</si>
  <si>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</si>
  <si>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</si>
  <si>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</si>
  <si>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</si>
  <si>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</si>
  <si>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</si>
  <si>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</si>
  <si>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</si>
  <si>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</si>
  <si>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</si>
  <si>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</si>
  <si>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</si>
  <si>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</si>
  <si>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</si>
  <si>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</si>
  <si>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</si>
  <si>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</si>
  <si>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</si>
  <si>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</si>
  <si>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</si>
  <si>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</si>
  <si>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</si>
  <si>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</si>
  <si>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</si>
  <si>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</si>
  <si>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</si>
  <si>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</si>
  <si>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</si>
  <si>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</si>
  <si>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</si>
  <si>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</si>
  <si>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</si>
  <si>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</si>
  <si>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</si>
  <si>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</si>
  <si>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</si>
  <si>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</si>
  <si>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</si>
  <si>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</si>
  <si>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</si>
  <si>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</si>
  <si>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</si>
  <si>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</si>
  <si>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</si>
  <si>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</si>
  <si>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</si>
  <si>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</si>
  <si>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</si>
  <si>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</si>
  <si>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</si>
  <si>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</si>
  <si>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</si>
  <si>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</si>
  <si>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</si>
  <si>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</si>
  <si>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</si>
  <si>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</si>
  <si>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</si>
  <si>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</si>
  <si>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</si>
  <si>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</si>
  <si>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</si>
  <si>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</si>
  <si>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</si>
  <si>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</si>
  <si>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</si>
  <si>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</si>
  <si>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</si>
  <si>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</si>
  <si>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</si>
  <si>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</si>
  <si>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</si>
  <si>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</si>
  <si>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</si>
  <si>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</si>
  <si>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</si>
  <si>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</si>
  <si>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</si>
  <si>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</si>
  <si>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</si>
  <si>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</si>
  <si>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</si>
  <si>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</si>
  <si>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</si>
  <si>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</si>
  <si>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</si>
  <si>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</si>
  <si>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</si>
  <si>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</si>
  <si>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</si>
  <si>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</si>
  <si>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</si>
  <si>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</si>
  <si>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</si>
  <si>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</si>
  <si>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</si>
  <si>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</si>
  <si>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</si>
  <si>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</si>
  <si>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</si>
  <si>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</si>
  <si>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</si>
  <si>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</si>
  <si>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</si>
  <si>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</si>
  <si>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</si>
  <si>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</si>
  <si>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</si>
  <si>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</si>
  <si>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</si>
  <si>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</si>
  <si>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</si>
  <si>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</si>
  <si>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</si>
  <si>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</si>
  <si>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</si>
  <si>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</si>
  <si>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</si>
  <si>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</si>
  <si>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</si>
  <si>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</si>
  <si>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</si>
  <si>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</si>
  <si>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</si>
  <si>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</si>
  <si>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</si>
  <si>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</si>
  <si>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</si>
  <si>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</si>
  <si>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</si>
  <si>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</si>
  <si>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</si>
  <si>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</si>
  <si>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</si>
  <si>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</si>
  <si>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</si>
  <si>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</si>
  <si>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</si>
  <si>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</si>
  <si>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</si>
  <si>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</si>
  <si>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</si>
  <si>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</si>
  <si>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</si>
  <si>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</si>
  <si>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</si>
  <si>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</si>
  <si>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</si>
  <si>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</si>
  <si>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</si>
  <si>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</si>
  <si>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</si>
  <si>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</si>
  <si>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</si>
  <si>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</si>
  <si>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</si>
  <si>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</si>
  <si>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</si>
  <si>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</si>
  <si>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</si>
  <si>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</si>
  <si>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</si>
  <si>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</si>
  <si>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</si>
  <si>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</si>
  <si>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</si>
  <si>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</si>
  <si>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</si>
  <si>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</si>
  <si>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</si>
  <si>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</si>
  <si>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</si>
  <si>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</si>
  <si>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</si>
  <si>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</si>
  <si>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</si>
  <si>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</si>
  <si>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</si>
  <si>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</si>
  <si>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</si>
  <si>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</si>
  <si>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</si>
  <si>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</si>
  <si>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</si>
  <si>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</si>
  <si>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</si>
  <si>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</si>
  <si>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</si>
  <si>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</si>
  <si>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</si>
  <si>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</si>
  <si>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</si>
  <si>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</si>
  <si>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</si>
  <si>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</si>
  <si>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</si>
  <si>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</si>
  <si>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</si>
  <si>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</si>
  <si>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</si>
  <si>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</si>
  <si>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</si>
  <si>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</si>
  <si>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</si>
  <si>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</si>
  <si>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</si>
  <si>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</si>
  <si>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</si>
  <si>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</si>
  <si>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</si>
  <si>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</si>
  <si>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</si>
  <si>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</si>
  <si>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</si>
  <si>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</si>
  <si>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</si>
  <si>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</si>
  <si>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</si>
  <si>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</si>
  <si>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</si>
  <si>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</si>
  <si>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</si>
  <si>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</si>
  <si>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</si>
  <si>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</si>
  <si>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</si>
  <si>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</si>
  <si>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</si>
  <si>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</si>
  <si>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</si>
  <si>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</si>
  <si>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</si>
  <si>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</si>
  <si>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</si>
  <si>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</si>
  <si>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</si>
  <si>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</si>
  <si>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</si>
  <si>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</si>
  <si>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</si>
  <si>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</si>
  <si>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</si>
  <si>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</si>
  <si>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</si>
  <si>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</si>
  <si>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</si>
  <si>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</si>
  <si>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</si>
  <si>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</si>
  <si>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</si>
  <si>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</si>
  <si>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</si>
  <si>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</si>
  <si>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</si>
  <si>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</si>
  <si>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</si>
  <si>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</si>
  <si>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</si>
  <si>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</si>
  <si>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</si>
  <si>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</si>
  <si>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</si>
  <si>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</si>
  <si>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</si>
  <si>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</si>
  <si>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</si>
  <si>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</si>
  <si>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</si>
  <si>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</si>
  <si>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</si>
  <si>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</si>
  <si>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</si>
  <si>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</si>
  <si>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</si>
  <si>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</si>
  <si>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</si>
  <si>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</si>
  <si>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</si>
  <si>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</si>
  <si>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</si>
  <si>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</si>
  <si>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</si>
  <si>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</si>
  <si>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</si>
  <si>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</si>
  <si>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</si>
  <si>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</si>
  <si>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</si>
  <si>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</si>
  <si>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</si>
  <si>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</si>
  <si>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</si>
  <si>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</si>
  <si>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</si>
  <si>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</si>
  <si>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</si>
  <si>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</si>
  <si>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</si>
  <si>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</si>
  <si>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</si>
  <si>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</si>
  <si>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</si>
  <si>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</si>
  <si>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</si>
  <si>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</si>
  <si>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</si>
  <si>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</si>
  <si>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</si>
  <si>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</si>
  <si>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</si>
  <si>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</si>
  <si>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</si>
  <si>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</si>
  <si>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</si>
  <si>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</si>
  <si>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</si>
  <si>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</si>
  <si>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</si>
  <si>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</si>
  <si>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</si>
  <si>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</si>
  <si>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</si>
  <si>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</si>
  <si>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</si>
  <si>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</si>
  <si>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</si>
  <si>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</si>
  <si>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</si>
  <si>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</si>
  <si>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</si>
  <si>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</si>
  <si>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</si>
  <si>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</si>
  <si>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</si>
  <si>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</si>
  <si>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</si>
  <si>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</si>
  <si>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</si>
  <si>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</si>
  <si>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</si>
  <si>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</si>
  <si>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</si>
  <si>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</si>
  <si>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</si>
  <si>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</si>
  <si>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</si>
  <si>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</si>
  <si>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</si>
  <si>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</si>
  <si>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</si>
  <si>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</si>
  <si>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</si>
  <si>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</si>
  <si>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</si>
  <si>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</si>
  <si>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</si>
  <si>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</si>
  <si>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</si>
  <si>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</si>
  <si>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</si>
  <si>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</si>
  <si>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</si>
  <si>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</si>
  <si>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</si>
  <si>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</si>
  <si>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</si>
  <si>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</si>
  <si>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</si>
  <si>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</si>
  <si>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</si>
  <si>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</si>
  <si>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</si>
  <si>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</si>
  <si>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</si>
  <si>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</si>
  <si>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</si>
  <si>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</si>
  <si>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</si>
  <si>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</si>
  <si>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</si>
  <si>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</si>
  <si>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</si>
  <si>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</si>
  <si>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</si>
  <si>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</si>
  <si>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</si>
  <si>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</si>
  <si>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</si>
  <si>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</si>
  <si>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</si>
  <si>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</si>
  <si>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</si>
  <si>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</si>
  <si>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</si>
  <si>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</si>
  <si>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</si>
  <si>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</si>
  <si>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</si>
  <si>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</si>
  <si>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</si>
  <si>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</si>
  <si>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</si>
  <si>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</si>
  <si>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</si>
  <si>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</si>
  <si>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</si>
  <si>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</si>
  <si>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</si>
  <si>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</si>
  <si>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</si>
  <si>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</si>
  <si>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</si>
  <si>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</si>
  <si>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</si>
  <si>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</si>
  <si>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</si>
  <si>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</si>
  <si>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</si>
  <si>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</si>
  <si>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</si>
  <si>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</si>
  <si>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</si>
  <si>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</si>
  <si>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</si>
  <si>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</si>
  <si>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</si>
  <si>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</si>
  <si>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</si>
  <si>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</si>
  <si>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</si>
  <si>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</si>
  <si>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</si>
  <si>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</si>
  <si>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</si>
  <si>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</si>
  <si>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</si>
  <si>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</si>
  <si>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</si>
  <si>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</si>
  <si>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</si>
  <si>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</si>
  <si>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</si>
  <si>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</si>
  <si>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</si>
  <si>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</si>
  <si>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</si>
  <si>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</si>
  <si>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</si>
  <si>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</si>
  <si>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</si>
  <si>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</si>
  <si>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</si>
  <si>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</si>
  <si>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</si>
  <si>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</si>
  <si>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</si>
  <si>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</si>
  <si>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</si>
  <si>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</si>
  <si>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</si>
  <si>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</si>
  <si>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</si>
  <si>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</si>
  <si>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</si>
  <si>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</si>
  <si>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</si>
  <si>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</si>
  <si>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</si>
  <si>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</si>
  <si>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</si>
  <si>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</si>
  <si>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</si>
  <si>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</si>
  <si>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</si>
  <si>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</si>
  <si>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</si>
  <si>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</si>
  <si>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</si>
  <si>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</si>
  <si>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</si>
  <si>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</si>
  <si>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</si>
  <si>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</si>
  <si>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</si>
  <si>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</si>
  <si>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</si>
  <si>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</si>
  <si>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</si>
  <si>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</si>
  <si>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</si>
  <si>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</si>
  <si>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</si>
  <si>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</si>
  <si>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</si>
  <si>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</si>
  <si>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</si>
  <si>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</si>
  <si>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</si>
  <si>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</si>
  <si>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</si>
  <si>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</si>
  <si>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</si>
  <si>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</si>
  <si>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</si>
  <si>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</si>
  <si>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</si>
  <si>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</si>
  <si>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</si>
  <si>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</si>
  <si>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</si>
  <si>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</si>
  <si>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</si>
  <si>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</si>
  <si>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</si>
  <si>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</si>
  <si>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</si>
  <si>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</si>
  <si>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</si>
  <si>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</si>
  <si>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</si>
  <si>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</si>
  <si>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</si>
  <si>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</si>
  <si>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</si>
  <si>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</si>
  <si>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</si>
  <si>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</si>
  <si>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</si>
  <si>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</si>
  <si>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</si>
  <si>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</si>
  <si>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</si>
  <si>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</si>
  <si>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</si>
  <si>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</si>
  <si>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</si>
  <si>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</si>
  <si>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</si>
  <si>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</si>
  <si>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</si>
  <si>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</si>
  <si>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</si>
  <si>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</si>
  <si>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</si>
  <si>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</si>
  <si>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</si>
  <si>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</si>
  <si>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</si>
  <si>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</si>
  <si>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</si>
  <si>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</si>
  <si>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</si>
  <si>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</si>
  <si>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</si>
  <si>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</si>
  <si>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</si>
  <si>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</si>
  <si>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</si>
  <si>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</si>
  <si>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</si>
  <si>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</si>
  <si>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</si>
  <si>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</si>
  <si>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</si>
  <si>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</si>
  <si>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</si>
  <si>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</si>
  <si>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</si>
  <si>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</si>
  <si>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</si>
  <si>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</si>
  <si>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</si>
  <si>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</si>
  <si>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</si>
  <si>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</si>
  <si>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</si>
  <si>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</si>
  <si>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</si>
  <si>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 xml:space="preserve">PCM-20251029-00000161
</t>
  </si>
  <si>
    <t>team with PG in way to site need 40 min issue escalated to sceco team under complain no 2903870525</t>
  </si>
  <si>
    <t>PCM-20251029-00000134</t>
  </si>
  <si>
    <t>team with PG in way to site need 120 min issue escalated to sceco team under complain no 2903870413</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</si>
  <si>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</si>
  <si>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</si>
  <si>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</si>
  <si>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</si>
  <si>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</si>
  <si>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</si>
  <si>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</si>
  <si>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</si>
  <si>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</si>
  <si>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</si>
  <si>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</si>
  <si>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</si>
  <si>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</si>
  <si>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</si>
  <si>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</si>
  <si>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</si>
  <si>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</si>
  <si>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</si>
  <si>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</si>
  <si>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</si>
  <si>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</si>
  <si>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</si>
  <si>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</si>
  <si>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</si>
  <si>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</si>
  <si>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</si>
  <si>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</si>
  <si>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</si>
  <si>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</si>
  <si>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</si>
  <si>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</si>
  <si>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</si>
  <si>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</si>
  <si>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</si>
  <si>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</si>
  <si>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</si>
  <si>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</si>
  <si>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</si>
  <si>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</si>
  <si>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</si>
  <si>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</si>
  <si>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</si>
  <si>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</si>
  <si>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</si>
  <si>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</si>
  <si>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</si>
  <si>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</si>
  <si>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</si>
  <si>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</si>
  <si>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</si>
  <si>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</si>
  <si>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</si>
  <si>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</si>
  <si>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</si>
  <si>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</si>
  <si>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</si>
  <si>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</si>
  <si>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</si>
  <si>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</si>
  <si>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</si>
  <si>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</si>
  <si>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</si>
  <si>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</si>
  <si>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</si>
  <si>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</si>
  <si>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</si>
  <si>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</si>
  <si>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</si>
  <si>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</si>
  <si>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</si>
  <si>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</si>
  <si>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</si>
  <si>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</si>
  <si>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</si>
  <si>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</si>
  <si>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</si>
  <si>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</si>
  <si>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</si>
  <si>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</si>
  <si>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</si>
  <si>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</si>
  <si>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</si>
  <si>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</si>
  <si>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</si>
  <si>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</si>
  <si>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</si>
  <si>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</si>
  <si>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</si>
  <si>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PCM-20251029-00000320</t>
  </si>
  <si>
    <t xml:space="preserve">ETA 45 min </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</si>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</sst>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20" fillId="7" borderId="6" xfId="0"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xf numFmtId="166" fontId="20" fillId="7" borderId="1" xfId="0" applyNumberFormat="1" applyFont="1" applyFill="1" applyBorder="1" applyAlignment="1">
      <alignment horizontal="center" vertical="center"/>
    </xf>
    <xf numFmtId="0" fontId="20" fillId="7" borderId="5" xfId="0" applyFont="1" applyFill="1" applyBorder="1" applyAlignment="1">
      <alignment horizontal="center" vertical="center"/>
    </xf>
    <xf numFmtId="0" fontId="34" fillId="0" borderId="0" xfId="0" applyFont="1"/>
    <xf numFmtId="22" fontId="7" fillId="7" borderId="5" xfId="0" applyNumberFormat="1" applyFont="1" applyFill="1" applyBorder="1" applyAlignment="1">
      <alignment horizontal="center" vertical="center" wrapText="1"/>
    </xf>
    <xf numFmtId="165" fontId="20" fillId="7" borderId="1"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7" totalsRowShown="0" headerRowDxfId="174" dataDxfId="173" headerRowBorderDxfId="171" tableBorderDxfId="172" totalsRowBorderDxfId="170">
  <autoFilter ref="A1:L3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30" headerRowBorderDxfId="28" tableBorderDxfId="29">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7"/>
  <sheetViews>
    <sheetView workbookViewId="0">
      <selection activeCell="I8" sqref="I8"/>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296.20890856481128</v>
      </c>
      <c r="H2" s="78">
        <v>45662.943402777775</v>
      </c>
      <c r="I2" s="61" t="str">
        <f>IFERROR(VLOOKUP(D2,DB!A:F,6,0),"")</f>
        <v>Generator-SG</v>
      </c>
      <c r="J2" s="61" t="str">
        <f>IFERROR(VLOOKUP(D2,DB!A:G,7,0),"")</f>
        <v>Dead</v>
      </c>
      <c r="K2" s="69" t="s">
        <v>39022</v>
      </c>
      <c r="L2" s="67" t="str">
        <f>IFERROR(VLOOKUP(D2,DB!A:I,9,0),"")</f>
        <v>Latis</v>
      </c>
    </row>
    <row r="3" spans="1:15" ht="28.5" customHeight="1">
      <c r="A3" s="133" t="s">
        <v>39023</v>
      </c>
      <c r="B3" s="134" t="str">
        <f>IFERROR(VLOOKUP(D3,DB!A:K,11,0),"")</f>
        <v>R1</v>
      </c>
      <c r="C3" s="134">
        <v>1</v>
      </c>
      <c r="D3" s="134" t="s">
        <v>8618</v>
      </c>
      <c r="E3" s="135" t="s">
        <v>39021</v>
      </c>
      <c r="F3" s="136">
        <v>45958.627743055556</v>
      </c>
      <c r="G3" s="137">
        <f ca="1">IFERROR(NOW()-F3,"")</f>
        <v>0.52959143518091878</v>
      </c>
      <c r="H3" s="136">
        <v>45958.608993055554</v>
      </c>
      <c r="I3" s="134" t="str">
        <f>IFERROR(VLOOKUP(D3,DB!A:F,6,0),"")</f>
        <v>SCECO</v>
      </c>
      <c r="J3" s="134" t="str">
        <f>IFERROR(VLOOKUP(D3,DB!A:G,7,0),"")</f>
        <v>Good</v>
      </c>
      <c r="K3" s="169" t="s">
        <v>39024</v>
      </c>
      <c r="L3" s="139" t="str">
        <f>IFERROR(VLOOKUP(D3,DB!A:I,9,0),"")</f>
        <v>Latis</v>
      </c>
    </row>
    <row r="4" spans="1:15" s="66" customFormat="1" ht="24" customHeight="1">
      <c r="A4" s="182" t="s">
        <v>39025</v>
      </c>
      <c r="B4" s="170" t="str">
        <f>IFERROR(VLOOKUP(D4,DB!A:K,11,0),"")</f>
        <v>R1</v>
      </c>
      <c r="C4" s="170">
        <v>1</v>
      </c>
      <c r="D4" s="170" t="s">
        <v>12294</v>
      </c>
      <c r="E4" s="181" t="s">
        <v>39021</v>
      </c>
      <c r="F4" s="180">
        <v>45958.62903935185</v>
      </c>
      <c r="G4" s="179">
        <f ca="1">IFERROR(NOW()-F4,"")</f>
        <v>0.52829513888718793</v>
      </c>
      <c r="H4" s="180">
        <v>45958.621400462966</v>
      </c>
      <c r="I4" s="170" t="str">
        <f>IFERROR(VLOOKUP(D4,DB!A:F,6,0),"")</f>
        <v>SCECO</v>
      </c>
      <c r="J4" s="170" t="str">
        <f>IFERROR(VLOOKUP(D4,DB!A:G,7,0),"")</f>
        <v>Dead</v>
      </c>
      <c r="K4" s="169" t="s">
        <v>39026</v>
      </c>
      <c r="L4" s="178" t="str">
        <f>IFERROR(VLOOKUP(D4,DB!A:I,9,0),"")</f>
        <v>Latis</v>
      </c>
    </row>
    <row r="5" spans="1:15" ht="39.75" customHeight="1">
      <c r="A5" s="184" t="s">
        <v>39027</v>
      </c>
      <c r="B5" s="134" t="str">
        <f>IFERROR(VLOOKUP(D5,DB!A:K,11,0),"")</f>
        <v>R1</v>
      </c>
      <c r="C5" s="134">
        <v>3</v>
      </c>
      <c r="D5" s="134" t="s">
        <v>19779</v>
      </c>
      <c r="E5" s="135" t="s">
        <v>39021</v>
      </c>
      <c r="F5" s="185">
        <v>45959.095439814817</v>
      </c>
      <c r="G5" s="179">
        <f ca="1">IFERROR(NOW()-F5,"")</f>
        <v>6.1894675920484588E-2</v>
      </c>
      <c r="H5" s="136">
        <v>45959.032233796293</v>
      </c>
      <c r="I5" s="134" t="str">
        <f>IFERROR(VLOOKUP(D5,DB!A:F,6,0),"")</f>
        <v>SCECO</v>
      </c>
      <c r="J5" s="134" t="str">
        <f>IFERROR(VLOOKUP(D5,DB!A:G,7,0),"")</f>
        <v>No BB Design+No BB Shifted</v>
      </c>
      <c r="K5" s="138" t="s">
        <v>39028</v>
      </c>
      <c r="L5" s="139" t="str">
        <f>IFERROR(VLOOKUP(D5,DB!A:I,9,0),"")</f>
        <v>Latis</v>
      </c>
    </row>
    <row r="6" spans="1:15" ht="44.25" customHeight="1">
      <c r="A6" s="133" t="s">
        <v>39029</v>
      </c>
      <c r="B6" s="134" t="str">
        <f>IFERROR(VLOOKUP(D6,DB!A:K,11,0),"")</f>
        <v>R1</v>
      </c>
      <c r="C6" s="134">
        <v>1</v>
      </c>
      <c r="D6" s="134" t="s">
        <v>16420</v>
      </c>
      <c r="E6" s="135" t="s">
        <v>39021</v>
      </c>
      <c r="F6" s="180">
        <v>45959.085868055554</v>
      </c>
      <c r="G6" s="179">
        <f ca="1">IFERROR(NOW()-F6,"")</f>
        <v>7.1466435183538124E-2</v>
      </c>
      <c r="H6" s="136">
        <v>45959.078888888886</v>
      </c>
      <c r="I6" s="134" t="str">
        <f>IFERROR(VLOOKUP(D6,DB!A:F,6,0),"")</f>
        <v>SCECO</v>
      </c>
      <c r="J6" s="134" t="str">
        <f>IFERROR(VLOOKUP(D6,DB!A:G,7,0),"")</f>
        <v>Good+No BB Design</v>
      </c>
      <c r="K6" s="138" t="s">
        <v>39030</v>
      </c>
      <c r="L6" s="139" t="str">
        <f>IFERROR(VLOOKUP(D6,DB!A:I,9,0),"")</f>
        <v>Latis</v>
      </c>
    </row>
    <row r="7" spans="1:15" ht="15" customHeight="1">
      <c r="A7" s="133"/>
      <c r="B7" s="134" t="str">
        <f>IFERROR(VLOOKUP(D7,DB!A:K,11,0),"")</f>
        <v/>
      </c>
      <c r="C7" s="134"/>
      <c r="D7" s="134"/>
      <c r="E7" s="135"/>
      <c r="F7" s="180"/>
      <c r="G7" s="179">
        <f ca="1">IFERROR(NOW()-F7,"")</f>
        <v>45959.157334490737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45959.157334490737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45959.157334490737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45959.157334490737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45959.157334490737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45959.157334490737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45959.157334490737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45959.157334490737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45959.157334490737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45959.157334490737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45959.157334490737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45959.157334490737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45959.157334490737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45959.157334490737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45959.157334490737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45959.157334490737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45959.157334490737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45959.157334490737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45959.157334490737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45959.157334490737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45959.157334490737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45959.157334490737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45959.157334490737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45959.157334490737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45959.157334490737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45959.157334490737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45959.157334490737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45959.157334490737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45959.157334490737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45959.157334490737</v>
      </c>
      <c r="H36" s="136"/>
      <c r="I36" s="134" t="str">
        <f>IFERROR(VLOOKUP(D36,DB!A:F,6,0),"")</f>
        <v/>
      </c>
      <c r="J36" s="134" t="str">
        <f>IFERROR(VLOOKUP(D36,DB!A:G,7,0),"")</f>
        <v/>
      </c>
      <c r="K36" s="138"/>
      <c r="L36" s="139" t="str">
        <f>IFERROR(VLOOKUP(D36,DB!A:I,9,0),"")</f>
        <v/>
      </c>
    </row>
    <row r="37" spans="1:12" ht="15" customHeight="1">
      <c r="A37" s="145"/>
      <c r="B37" s="146" t="str">
        <f>IFERROR(VLOOKUP(D37,DB!A:K,11,0),"")</f>
        <v/>
      </c>
      <c r="C37" s="146"/>
      <c r="D37" s="146"/>
      <c r="E37" s="147"/>
      <c r="F37" s="148"/>
      <c r="G37" s="149">
        <f ca="1">IFERROR(NOW()-F37,"")</f>
        <v>45959.157334490737</v>
      </c>
      <c r="H37" s="148"/>
      <c r="I37" s="146" t="str">
        <f>IFERROR(VLOOKUP(D37,DB!A:F,6,0),"")</f>
        <v/>
      </c>
      <c r="J37" s="146" t="str">
        <f>IFERROR(VLOOKUP(D37,DB!A:G,7,0),"")</f>
        <v/>
      </c>
      <c r="K37" s="150"/>
      <c r="L37" s="151" t="str">
        <f>IFERROR(VLOOKUP(D37,DB!A:I,9,0),"")</f>
        <v/>
      </c>
    </row>
  </sheetData>
  <customSheetViews>
    <customSheetView guid="{F6042A99-DD27-4453-835D-0834D95730CC}" filter="1" showAutoFilter="1">
      <pageMargins left="0" right="0" top="0" bottom="0" header="0" footer="0"/>
      <autoFilter ref="B1:M1" xr:uid="{B94B8CAF-61B9-484F-8880-C8EE9F3B7F7A}"/>
    </customSheetView>
  </customSheetViews>
  <dataValidations count="2">
    <dataValidation allowBlank="1" showInputMessage="1" showErrorMessage="1" sqref="E1" xr:uid="{5DBA255D-CDD9-49FB-AD3C-AF70AB4EE696}"/>
    <dataValidation type="list" allowBlank="1" showInputMessage="1" showErrorMessage="1" sqref="E2:E3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topLeftCell="B1" workbookViewId="0">
      <selection activeCell="J6" sqref="J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39031</v>
      </c>
      <c r="N1" s="90" t="s">
        <v>39032</v>
      </c>
      <c r="O1" s="90" t="s">
        <v>39033</v>
      </c>
      <c r="P1" s="90" t="s">
        <v>39034</v>
      </c>
      <c r="Q1" s="90" t="s">
        <v>39035</v>
      </c>
      <c r="R1" s="90" t="s">
        <v>39036</v>
      </c>
      <c r="S1" s="90" t="s">
        <v>39037</v>
      </c>
      <c r="T1" s="90" t="s">
        <v>39038</v>
      </c>
      <c r="U1" s="90" t="s">
        <v>39039</v>
      </c>
      <c r="V1" s="90" t="s">
        <v>39040</v>
      </c>
      <c r="W1" s="90" t="s">
        <v>39041</v>
      </c>
      <c r="X1" s="90" t="s">
        <v>39042</v>
      </c>
      <c r="Y1" s="90" t="s">
        <v>39043</v>
      </c>
      <c r="Z1" s="90" t="s">
        <v>39044</v>
      </c>
      <c r="AA1" s="90" t="s">
        <v>39045</v>
      </c>
      <c r="AB1" s="90" t="s">
        <v>39046</v>
      </c>
      <c r="AC1" s="90" t="s">
        <v>39047</v>
      </c>
      <c r="AD1" s="90" t="s">
        <v>39048</v>
      </c>
      <c r="AE1" s="90" t="s">
        <v>39049</v>
      </c>
      <c r="AF1" s="90" t="s">
        <v>39050</v>
      </c>
      <c r="AG1" s="90" t="s">
        <v>39051</v>
      </c>
      <c r="AH1" s="90" t="s">
        <v>39052</v>
      </c>
      <c r="AI1" s="90" t="s">
        <v>39053</v>
      </c>
      <c r="AJ1" s="90" t="s">
        <v>39054</v>
      </c>
      <c r="AK1" s="90" t="s">
        <v>39055</v>
      </c>
      <c r="AL1" s="90" t="s">
        <v>39056</v>
      </c>
      <c r="AM1" s="90" t="s">
        <v>39057</v>
      </c>
      <c r="AN1" s="90" t="s">
        <v>39058</v>
      </c>
      <c r="AO1" s="90" t="s">
        <v>39059</v>
      </c>
      <c r="AP1" s="90" t="s">
        <v>39060</v>
      </c>
      <c r="AQ1" s="90" t="s">
        <v>39061</v>
      </c>
      <c r="AR1" s="90" t="s">
        <v>39062</v>
      </c>
      <c r="AS1" s="90" t="s">
        <v>39063</v>
      </c>
      <c r="AT1" s="90" t="s">
        <v>39064</v>
      </c>
      <c r="AU1" s="90" t="s">
        <v>39065</v>
      </c>
      <c r="AV1" s="90" t="s">
        <v>39066</v>
      </c>
      <c r="AW1" s="90" t="s">
        <v>39067</v>
      </c>
      <c r="AX1" s="90" t="s">
        <v>39068</v>
      </c>
      <c r="AY1" s="90" t="s">
        <v>39069</v>
      </c>
      <c r="AZ1" s="90" t="s">
        <v>39070</v>
      </c>
      <c r="BA1" s="90" t="s">
        <v>39071</v>
      </c>
      <c r="BB1" s="90" t="s">
        <v>39072</v>
      </c>
      <c r="BC1" s="90" t="s">
        <v>39073</v>
      </c>
      <c r="BD1" s="90" t="s">
        <v>39074</v>
      </c>
      <c r="BE1" s="90" t="s">
        <v>39075</v>
      </c>
      <c r="BF1" s="90" t="s">
        <v>39076</v>
      </c>
      <c r="BG1" s="90" t="s">
        <v>39077</v>
      </c>
      <c r="BH1" s="90" t="s">
        <v>39078</v>
      </c>
      <c r="BI1" s="90" t="s">
        <v>39079</v>
      </c>
      <c r="BJ1" s="90" t="s">
        <v>39080</v>
      </c>
      <c r="BK1" s="90" t="s">
        <v>39081</v>
      </c>
      <c r="BL1" s="90" t="s">
        <v>39082</v>
      </c>
      <c r="BM1" s="90" t="s">
        <v>39083</v>
      </c>
      <c r="BN1" s="90" t="s">
        <v>39084</v>
      </c>
      <c r="BO1" s="90" t="s">
        <v>39085</v>
      </c>
      <c r="BP1" s="90" t="s">
        <v>39086</v>
      </c>
      <c r="BQ1" s="90" t="s">
        <v>39087</v>
      </c>
      <c r="BR1" s="90" t="s">
        <v>39088</v>
      </c>
      <c r="BS1" s="90" t="s">
        <v>39089</v>
      </c>
      <c r="BT1" s="90" t="s">
        <v>39090</v>
      </c>
      <c r="BU1" s="90" t="s">
        <v>39091</v>
      </c>
      <c r="BV1" s="90" t="s">
        <v>39092</v>
      </c>
      <c r="BW1" s="90" t="s">
        <v>39093</v>
      </c>
      <c r="BX1" s="90" t="s">
        <v>39094</v>
      </c>
      <c r="BY1" s="90" t="s">
        <v>39095</v>
      </c>
      <c r="BZ1" s="90" t="s">
        <v>39096</v>
      </c>
      <c r="CA1" s="90" t="s">
        <v>39097</v>
      </c>
      <c r="CB1" s="90" t="s">
        <v>39098</v>
      </c>
      <c r="CC1" s="90" t="s">
        <v>39099</v>
      </c>
      <c r="CD1" s="90" t="s">
        <v>39100</v>
      </c>
      <c r="CE1" s="90" t="s">
        <v>39101</v>
      </c>
      <c r="CF1" s="90" t="s">
        <v>39102</v>
      </c>
      <c r="CG1" s="90" t="s">
        <v>39103</v>
      </c>
      <c r="CH1" s="90" t="s">
        <v>39104</v>
      </c>
      <c r="CI1" s="90" t="s">
        <v>39105</v>
      </c>
      <c r="CJ1" s="90" t="s">
        <v>39106</v>
      </c>
    </row>
    <row r="2" spans="1:88" s="70" customFormat="1" ht="31.5" customHeight="1">
      <c r="A2" s="63" t="s">
        <v>39107</v>
      </c>
      <c r="B2" s="63" t="s">
        <v>27</v>
      </c>
      <c r="C2" s="63">
        <v>1</v>
      </c>
      <c r="D2" s="63" t="s">
        <v>19542</v>
      </c>
      <c r="E2" s="87" t="s">
        <v>39108</v>
      </c>
      <c r="F2" s="76">
        <v>45322.056979166664</v>
      </c>
      <c r="G2" s="77" t="s">
        <v>39109</v>
      </c>
      <c r="H2" s="89">
        <v>45322.050729166665</v>
      </c>
      <c r="I2" s="63" t="s">
        <v>88</v>
      </c>
      <c r="J2" s="63" t="s">
        <v>65</v>
      </c>
      <c r="K2" s="88" t="s">
        <v>39110</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39111</v>
      </c>
      <c r="B3" s="63" t="str">
        <f>IFERROR(VLOOKUP(D3,DB!A:K,11,0),"")</f>
        <v>R2</v>
      </c>
      <c r="C3" s="63">
        <v>1</v>
      </c>
      <c r="D3" s="63" t="s">
        <v>25643</v>
      </c>
      <c r="E3" s="87" t="s">
        <v>39021</v>
      </c>
      <c r="F3" s="76">
        <v>45824.999837962961</v>
      </c>
      <c r="G3" s="77">
        <f ca="1">IFERROR(NOW()-F3,"-")</f>
        <v>134.15749652777595</v>
      </c>
      <c r="H3" s="76">
        <v>45824.993587962963</v>
      </c>
      <c r="I3" s="63" t="str">
        <f>IFERROR(VLOOKUP(D3,DB!A:F,6,0),"")</f>
        <v>Generator-SG</v>
      </c>
      <c r="J3" s="63" t="str">
        <f>IFERROR(VLOOKUP(D3,DB!A:G,7,0),"")</f>
        <v>Good</v>
      </c>
      <c r="K3" s="88" t="s">
        <v>39112</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39113</v>
      </c>
      <c r="B4" s="18" t="str">
        <f>IFERROR(VLOOKUP(D4,DB!A:K,11,0),"")</f>
        <v>R2</v>
      </c>
      <c r="C4" s="18">
        <v>1</v>
      </c>
      <c r="D4" s="18" t="s">
        <v>27532</v>
      </c>
      <c r="E4" s="114" t="s">
        <v>39108</v>
      </c>
      <c r="F4" s="115">
        <v>45958.742083333331</v>
      </c>
      <c r="G4" s="116">
        <f ca="1">IFERROR(NOW()-F4,"-")</f>
        <v>0.41525115740660112</v>
      </c>
      <c r="H4" s="115">
        <v>45958.649699074071</v>
      </c>
      <c r="I4" s="18" t="str">
        <f>IFERROR(VLOOKUP(D4,DB!A:F,6,0),"")</f>
        <v>Generator-SG</v>
      </c>
      <c r="J4" s="18" t="str">
        <f>IFERROR(VLOOKUP(D4,DB!A:G,7,0),"")</f>
        <v>Dead</v>
      </c>
      <c r="K4" s="19" t="s">
        <v>39114</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39115</v>
      </c>
      <c r="B5" s="18" t="str">
        <f>IFERROR(VLOOKUP(D5,DB!A:K,11,0),"")</f>
        <v>R2</v>
      </c>
      <c r="C5" s="18">
        <v>3</v>
      </c>
      <c r="D5" s="18" t="s">
        <v>17733</v>
      </c>
      <c r="E5" s="114" t="s">
        <v>39021</v>
      </c>
      <c r="F5" s="115">
        <v>45958.776261574072</v>
      </c>
      <c r="G5" s="116">
        <f ca="1">IFERROR(NOW()-F5,"-")</f>
        <v>0.38107291666528909</v>
      </c>
      <c r="H5" s="115">
        <v>45958.768622685187</v>
      </c>
      <c r="I5" s="18" t="str">
        <f>IFERROR(VLOOKUP(D5,DB!A:F,6,0),"")</f>
        <v>SCECO</v>
      </c>
      <c r="J5" s="18" t="str">
        <f>IFERROR(VLOOKUP(D5,DB!A:G,7,0),"")</f>
        <v>Vandalized</v>
      </c>
      <c r="K5" s="19" t="s">
        <v>39116</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39117</v>
      </c>
      <c r="B6" s="18" t="str">
        <f>IFERROR(VLOOKUP(D6,DB!A:K,11,0),"")</f>
        <v>R2</v>
      </c>
      <c r="C6" s="18">
        <v>1</v>
      </c>
      <c r="D6" s="18" t="s">
        <v>24327</v>
      </c>
      <c r="E6" s="114" t="s">
        <v>39021</v>
      </c>
      <c r="F6" s="115">
        <v>45958.937893518516</v>
      </c>
      <c r="G6" s="116">
        <f ca="1">IFERROR(NOW()-F6,"-")</f>
        <v>0.21944097222149139</v>
      </c>
      <c r="H6" s="115">
        <v>45958.896226851852</v>
      </c>
      <c r="I6" s="18" t="str">
        <f>IFERROR(VLOOKUP(D6,DB!A:F,6,0),"")</f>
        <v>SCECO</v>
      </c>
      <c r="J6" s="18" t="str">
        <f>IFERROR(VLOOKUP(D6,DB!A:G,7,0),"")</f>
        <v>Dead</v>
      </c>
      <c r="K6" s="19" t="s">
        <v>39118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45959.157334490737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45959.157334490737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45959.157334490737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45959.157334490737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45959.157334490737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45959.157334490737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45959.157334490737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45959.157334490737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45959.157334490737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45959.157334490737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45959.157334490737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45959.157334490737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45959.157334490737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45959.157334490737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45959.157334490737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45959.157334490737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45959.157334490737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45959.157334490737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45959.157334490737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45959.157334490737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45959.157334490737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45959.157334490737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45959.157334490737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45959.157334490737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45959.157334490737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45959.157334490737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45959.157334490737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45959.157334490737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45959.157334490737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45959.157334490737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45959.157334490737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45959.157334490737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45959.157334490737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45959.157334490737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45959.157334490737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45959.157334490737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45959.157334490737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45959.157334490737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45959.157334490737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45959.157334490737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45959.157334490737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45959.157334490737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45959.157334490737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45959.157334490737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45959.157334490737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45959.157334490737</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45959.157334490737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45959.157334490737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45959.157334490737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45959.157334490737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45959.157334490737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45959.157334490737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45959.157334490737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45959.157334490737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45959.157334490737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45959.157334490737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45959.157334490737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45959.157334490737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45959.157334490737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45959.157334490737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45959.157334490737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45959.157334490737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45959.157334490737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45959.157334490737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45959.157334490737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45959.157334490737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45959.157334490737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45959.157334490737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45959.157334490737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45959.157334490737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45959.157334490737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45959.157334490737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45959.157334490737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45959.157334490737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45959.157334490737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45959.157334490737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45959.157334490737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45959.157334490737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45959.157334490737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45959.157334490737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45959.157334490737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45959.157334490737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45959.157334490737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45959.157334490737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45959.157334490737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45959.157334490737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45959.157334490737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45959.157334490737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45959.157334490737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45959.157334490737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45959.157334490737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45959.157334490737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45959.157334490737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45959.157334490737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45959.157334490737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45959.157334490737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45959.157334490737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45959.157334490737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45959.157334490737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45959.157334490737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45959.157334490737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45959.157334490737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45959.157334490737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45959.157334490737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45959.157334490737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45959.157334490737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45959.157334490737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45959.157334490737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45959.157334490737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45959.157334490737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45959.157334490737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45959.157334490737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45959.157334490737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45959.157334490737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45959.157334490737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45959.157334490737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45959.157334490737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45959.157334490737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45959.157334490737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45959.157334490737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45959.157334490737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45959.157334490737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45959.157334490737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45959.157334490737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45959.157334490737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45959.157334490737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45959.157334490737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45959.157334490737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45959.157334490737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45959.157334490737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45959.157334490737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45959.157334490737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45959.157334490737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45959.157334490737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45959.157334490737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45959.157334490737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45959.157334490737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45959.157334490737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45959.157334490737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45959.157334490737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45959.157334490737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45959.157334490737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45959.157334490737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45959.157334490737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45959.157334490737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45959.157334490737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45959.157334490737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45959.157334490737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45959.157334490737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45959.157334490737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45959.157334490737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45959.157334490737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45959.157334490737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45959.157334490737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45959.157334490737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45959.157334490737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45959.157334490737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45959.157334490737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45959.157334490737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45959.157334490737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45959.157334490737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45959.157334490737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45959.157334490737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45959.157334490737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45959.157334490737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45959.157334490737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45959.157334490737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45959.157334490737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45959.157334490737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45959.157334490737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45959.157334490737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45959.157334490737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45959.157334490737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45959.157334490737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45959.157334490737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45959.157334490737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45959.157334490737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45959.157334490737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45959.157334490737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45959.157334490737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45959.157334490737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45959.157334490737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45959.157334490737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45959.157334490737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45959.157334490737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45959.157334490737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45959.157334490737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45959.157334490737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45959.157334490737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45959.157334490737</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tabSelected="1" workbookViewId="0">
      <selection activeCell="D4" sqref="D4"/>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39119</v>
      </c>
      <c r="B2" s="63" t="str">
        <f>IFERROR(VLOOKUP(D2,DB!A:K,11,0),"")</f>
        <v>R3</v>
      </c>
      <c r="C2" s="18">
        <v>3</v>
      </c>
      <c r="D2" s="63" t="s">
        <v>22850</v>
      </c>
      <c r="E2" s="18" t="s">
        <v>39021</v>
      </c>
      <c r="F2" s="20">
        <v>45959.152777777781</v>
      </c>
      <c r="G2" s="21">
        <f t="shared" ref="G2:G3" ca="1" si="0">IFERROR(NOW()-F2,"-")</f>
        <v>4.5567129564005882E-3</v>
      </c>
      <c r="H2" s="22">
        <v>45959.147048611114</v>
      </c>
      <c r="I2" s="19" t="str">
        <f>IFERROR(VLOOKUP(D2,DB!A:F,6,0),"")</f>
        <v>SCECO</v>
      </c>
      <c r="J2" s="18" t="str">
        <f>IFERROR(VLOOKUP(D2,DB!A:G,7,0),"")</f>
        <v>Dead+No BB Design</v>
      </c>
      <c r="K2" s="46" t="s">
        <v>39120</v>
      </c>
      <c r="L2" s="23" t="str">
        <f>IFERROR(VLOOKUP(D2,DB!A:I,9,0),"")</f>
        <v>Latis</v>
      </c>
    </row>
    <row r="3" spans="1:13" ht="15" customHeight="1">
      <c r="A3" s="19"/>
      <c r="B3" s="63" t="str">
        <f>IFERROR(VLOOKUP(D3,DB!A:K,11,0),"")</f>
        <v/>
      </c>
      <c r="C3" s="18"/>
      <c r="D3" s="18"/>
      <c r="E3" s="18"/>
      <c r="F3" s="20"/>
      <c r="G3" s="21">
        <f t="shared" ca="1" si="0"/>
        <v>45959.157334490737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45959.157334490737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45959.157334490737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45959.157334490737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45959.157334490737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45959.157334490737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45959.157334490737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45959.157334490737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45959.157334490737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45959.157334490737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45959.157334490737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45959.157334490737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45959.157334490737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45959.157334490737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45959.157334490737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45959.157334490737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45959.157334490737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45959.157334490737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45959.157334490737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45959.157334490737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45959.157334490737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45959.157334490737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45959.157334490737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45959.157334490737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45959.157334490737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45959.157334490737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45959.157334490737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45959.157334490737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45959.157334490737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45959.157334490737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45959.157334490737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45959.157334490737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45959.157334490737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45959.157334490737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45959.157334490737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45959.157334490737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45959.157334490737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45959.157334490737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45959.157334490737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45959.157334490737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45959.157334490737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45959.157334490737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45959.157334490737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45959.157334490737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45959.157334490737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45959.157334490737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45959.157334490737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45959.157334490737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45959.157334490737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45959.157334490737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45959.157334490737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45959.157334490737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45959.157334490737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45959.157334490737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45959.157334490737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45959.157334490737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45959.157334490737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45959.157334490737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45959.157334490737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45959.157334490737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45959.157334490737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45959.157334490737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45959.157334490737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45959.157334490737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45959.157334490737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45959.157334490737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45959.157334490737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45959.157334490737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45959.157334490737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45959.157334490737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45959.157334490737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45959.157334490737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45959.157334490737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45959.157334490737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45959.157334490737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45959.157334490737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45959.157334490737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45959.157334490737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45959.157334490737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45959.157334490737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45959.157334490737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45959.157334490737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45959.157334490737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45959.157334490737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45959.157334490737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45959.157334490737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45959.157334490737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45959.157334490737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45959.157334490737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45959.157334490737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45959.157334490737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45959.157334490737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45959.157334490737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45959.157334490737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45959.157334490737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45959.157334490737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45959.157334490737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45959.157334490737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45959.157334490737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45959.157334490737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45959.157334490737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45959.157334490737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45959.157334490737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45959.157334490737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45959.157334490737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45959.157334490737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45959.157334490737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45959.157334490737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45959.157334490737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45959.157334490737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45959.157334490737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45959.157334490737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45959.157334490737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45959.157334490737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45959.157334490737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45959.157334490737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45959.157334490737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45959.157334490737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45959.157334490737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45959.157334490737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45959.157334490737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45959.157334490737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45959.157334490737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45959.157334490737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45959.157334490737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45959.157334490737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45959.157334490737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45959.157334490737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45959.157334490737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45959.157334490737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45959.157334490737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45959.157334490737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45959.157334490737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45959.157334490737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45959.157334490737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45959.157334490737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45959.157334490737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45959.157334490737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45959.157334490737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45959.157334490737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45959.157334490737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45959.157334490737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45959.157334490737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45959.157334490737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45959.157334490737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45959.157334490737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45959.157334490737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45959.157334490737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45959.157334490737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45959.157334490737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45959.157334490737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45959.157334490737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45959.157334490737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45959.157334490737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45959.157334490737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45959.157334490737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45959.157334490737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45959.157334490737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45959.157334490737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45959.157334490737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45959.157334490737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45959.157334490737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45959.157334490737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45959.157334490737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45959.157334490737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45959.157334490737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45959.157334490737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45959.157334490737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45959.157334490737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45959.157334490737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45959.157334490737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45959.157334490737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45959.157334490737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45959.157334490737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45959.157334490737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45959.157334490737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45959.157334490737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45959.157334490737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45959.157334490737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45959.157334490737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45959.157334490737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45959.157334490737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45959.157334490737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45959.157334490737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45959.157334490737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45959.157334490737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45959.157334490737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45959.157334490737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45959.157334490737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45959.157334490737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45959.157334490737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45959.157334490737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45959.157334490737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45959.157334490737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45959.157334490737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45959.157334490737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45959.157334490737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45959.157334490737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45959.157334490737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45959.157334490737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45959.157334490737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45959.157334490737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45959.157334490737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45959.157334490737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45959.157334490737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45959.157334490737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45959.157334490737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45959.157334490737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45959.157334490737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45959.157334490737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45959.157334490737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45959.157334490737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45959.157334490737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45959.157334490737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45959.157334490737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45959.157334490737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45959.157334490737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45959.157334490737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45959.157334490737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45959.157334490737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45959.157334490737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45959.157334490737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45959.157334490737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45959.157334490737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45959.157334490737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45959.157334490737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45959.157334490737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45959.157334490737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45959.157334490737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45959.157334490737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45959.157334490737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45959.157334490737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45959.157334490737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45959.157334490737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45959.157334490737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45959.157334490737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45959.157334490737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45959.157334490737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45959.157334490737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45959.157334490737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45959.157334490737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45959.157334490737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45959.157334490737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45959.157334490737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45959.157334490737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45959.157334490737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45959.157334490737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45959.157334490737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45959.157334490737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45959.157334490737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45959.157334490737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45959.157334490737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45959.157334490737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45959.157334490737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45959.157334490737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45959.157334490737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45959.157334490737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45959.157334490737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45959.157334490737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45959.157334490737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45959.157334490737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45959.157334490737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45959.157334490737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45959.157334490737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45959.157334490737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45959.157334490737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45959.157334490737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45959.157334490737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45959.157334490737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45959.157334490737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45959.157334490737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45959.157334490737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45959.157334490737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45959.157334490737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45959.157334490737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45959.157334490737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45959.157334490737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45959.157334490737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45959.157334490737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45959.157334490737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45959.157334490737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45959.157334490737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45959.157334490737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45959.157334490737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45959.157334490737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45959.157334490737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45959.157334490737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45959.157334490737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45959.157334490737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45959.157334490737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45959.157334490737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45959.157334490737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45959.157334490737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45959.157334490737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45959.157334490737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45959.157334490737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45959.157334490737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45959.157334490737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45959.157334490737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45959.157334490737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45959.157334490737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45959.157334490737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45959.157334490737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45959.157334490737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45959.157334490737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45959.157334490737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45959.157334490737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45959.157334490737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45959.157334490737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45959.157334490737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45959.157334490737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45959.157334490737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45959.157334490737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45959.157334490737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45959.157334490737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45959.157334490737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45959.157334490737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45959.157334490737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45959.157334490737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45959.157334490737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45959.157334490737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45959.157334490737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45959.157334490737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45959.157334490737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45959.157334490737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45959.157334490737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45959.157334490737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45959.157334490737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45959.157334490737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45959.157334490737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45959.157334490737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45959.157334490737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45959.157334490737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45959.157334490737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45959.157334490737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45959.157334490737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45959.157334490737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45959.157334490737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45959.157334490737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45959.157334490737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45959.157334490737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45959.157334490737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45959.157334490737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45959.157334490737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45959.157334490737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45959.157334490737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45959.157334490737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45959.157334490737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45959.157334490737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45959.157334490737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45959.157334490737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45959.157334490737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45959.157334490737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45959.157334490737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45959.157334490737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45959.157334490737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45959.157334490737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45959.157334490737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45959.157334490737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45959.157334490737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45959.157334490737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45959.157334490737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45959.157334490737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45959.157334490737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45959.157334490737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45959.157334490737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45959.157334490737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45959.157334490737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45959.157334490737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45959.157334490737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45959.157334490737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45959.157334490737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45959.157334490737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45959.157334490737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45959.157334490737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45959.157334490737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45959.157334490737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45959.157334490737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45959.157334490737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45959.157334490737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45959.157334490737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45959.157334490737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45959.157334490737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45959.157334490737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45959.157334490737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45959.157334490737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45959.157334490737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45959.157334490737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45959.157334490737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45959.157334490737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45959.157334490737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45959.157334490737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45959.157334490737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45959.157334490737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45959.157334490737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45959.157334490737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45959.157334490737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45959.157334490737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45959.157334490737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45959.157334490737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45959.157334490737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45959.157334490737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45959.157334490737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45959.157334490737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45959.157334490737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45959.157334490737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45959.157334490737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45959.157334490737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45959.157334490737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45959.157334490737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45959.157334490737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45959.157334490737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45959.157334490737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45959.157334490737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45959.157334490737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45959.157334490737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45959.157334490737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45959.157334490737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45959.157334490737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45959.157334490737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45959.157334490737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45959.157334490737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45959.157334490737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45959.157334490737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45959.157334490737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45959.157334490737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45959.157334490737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45959.157334490737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45959.157334490737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45959.157334490737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45959.157334490737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45959.157334490737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45959.157334490737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45959.157334490737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45959.157334490737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45959.157334490737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45959.157334490737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45959.157334490737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45959.157334490737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45959.157334490737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45959.157334490737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45959.157334490737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45959.157334490737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45959.157334490737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45959.157334490737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45959.157334490737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45959.157334490737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45959.157334490737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45959.157334490737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45959.157334490737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45959.157334490737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45959.157334490737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45959.157334490737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45959.157334490737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45959.157334490737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45959.157334490737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45959.157334490737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45959.157334490737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45959.157334490737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45959.157334490737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45959.157334490737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45959.157334490737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45959.157334490737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45959.157334490737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45959.157334490737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45959.157334490737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45959.157334490737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45959.157334490737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45959.157334490737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45959.157334490737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45959.157334490737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45959.157334490737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45959.157334490737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45959.157334490737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45959.157334490737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45959.157334490737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45959.157334490737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45959.157334490737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45959.157334490737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45959.157334490737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45959.157334490737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45959.157334490737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45959.157334490737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45959.157334490737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45959.157334490737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45959.157334490737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45959.157334490737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45959.157334490737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45959.157334490737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45959.157334490737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45959.157334490737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45959.157334490737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45959.157334490737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45959.157334490737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45959.157334490737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45959.157334490737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45959.157334490737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45959.157334490737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45959.157334490737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45959.157334490737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45959.157334490737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45959.157334490737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45959.157334490737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45959.157334490737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45959.157334490737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45959.157334490737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45959.157334490737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45959.157334490737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45959.157334490737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45959.157334490737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45959.157334490737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45959.157334490737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45959.157334490737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45959.157334490737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45959.157334490737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45959.157334490737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45959.157334490737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45959.157334490737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45959.157334490737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45959.157334490737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45959.157334490737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45959.157334490737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45959.157334490737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45959.157334490737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45959.157334490737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45959.157334490737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45959.157334490737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45959.157334490737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45959.157334490737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45959.157334490737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45959.157334490737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45959.157334490737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45959.157334490737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45959.157334490737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45959.157334490737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45959.157334490737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45959.157334490737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45959.157334490737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45959.157334490737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45959.157334490737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45959.157334490737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45959.157334490737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45959.157334490737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45959.157334490737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45959.157334490737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45959.157334490737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45959.157334490737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45959.157334490737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45959.157334490737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45959.157334490737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45959.157334490737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45959.157334490737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45959.157334490737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45959.157334490737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45959.157334490737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45959.157334490737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45959.157334490737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45959.157334490737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45959.157334490737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45959.157334490737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45959.157334490737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45959.157334490737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45959.157334490737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45959.157334490737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45959.157334490737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45959.157334490737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45959.157334490737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45959.157334490737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45959.157334490737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45959.157334490737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45959.157334490737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45959.157334490737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45959.157334490737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45959.157334490737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45959.157334490737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45959.157334490737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45959.157334490737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45959.157334490737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45959.157334490737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45959.157334490737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45959.157334490737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45959.157334490737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45959.157334490737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45959.157334490737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45959.157334490737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45959.157334490737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45959.157334490737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45959.157334490737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45959.157334490737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45959.157334490737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45959.157334490737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45959.157334490737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45959.157334490737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45959.157334490737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45959.157334490737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45959.157334490737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45959.157334490737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45959.157334490737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45959.157334490737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45959.157334490737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45959.157334490737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45959.157334490737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45959.157334490737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45959.157334490737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45959.157334490737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45959.157334490737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45959.157334490737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45959.157334490737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45959.157334490737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45959.157334490737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45959.157334490737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45959.157334490737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45959.157334490737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45959.157334490737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45959.157334490737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45959.157334490737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45959.157334490737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45959.157334490737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45959.157334490737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45959.157334490737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45959.157334490737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45959.157334490737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45959.157334490737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45959.157334490737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45959.157334490737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45959.157334490737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45959.157334490737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45959.157334490737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45959.157334490737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45959.157334490737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45959.157334490737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45959.157334490737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45959.157334490737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45959.157334490737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45959.157334490737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45959.157334490737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45959.157334490737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45959.157334490737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45959.157334490737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45959.157334490737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45959.157334490737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45959.157334490737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45959.157334490737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45959.157334490737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45959.157334490737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45959.157334490737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45959.157334490737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45959.157334490737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45959.157334490737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45959.157334490737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45959.157334490737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45959.157334490737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45959.157334490737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45959.157334490737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45959.157334490737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45959.157334490737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45959.157334490737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45959.157334490737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45959.157334490737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45959.157334490737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45959.157334490737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45959.157334490737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45959.157334490737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45959.157334490737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45959.157334490737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45959.157334490737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45959.157334490737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45959.157334490737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45959.157334490737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45959.157334490737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45959.157334490737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45959.157334490737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45959.157334490737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45959.157334490737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45959.157334490737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45959.157334490737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45959.157334490737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45959.157334490737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45959.157334490737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45959.157334490737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45959.157334490737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45959.157334490737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45959.157334490737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45959.157334490737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45959.157334490737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45959.157334490737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45959.157334490737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45959.157334490737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45959.157334490737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45959.157334490737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45959.157334490737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45959.157334490737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45959.157334490737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45959.157334490737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45959.157334490737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45959.157334490737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45959.157334490737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45959.157334490737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45959.157334490737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45959.157334490737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45959.157334490737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45959.157334490737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45959.157334490737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45959.157334490737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45959.157334490737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45959.157334490737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45959.157334490737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45959.157334490737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45959.157334490737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45959.157334490737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45959.157334490737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45959.157334490737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45959.157334490737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45959.157334490737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45959.157334490737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45959.157334490737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45959.157334490737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45959.157334490737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45959.157334490737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45959.157334490737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45959.157334490737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45959.157334490737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45959.157334490737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45959.157334490737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45959.157334490737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45959.157334490737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45959.157334490737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45959.157334490737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45959.157334490737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45959.157334490737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45959.157334490737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45959.157334490737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45959.157334490737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45959.157334490737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45959.157334490737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45959.157334490737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45959.157334490737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45959.157334490737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45959.157334490737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45959.157334490737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45959.157334490737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45959.157334490737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45959.157334490737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45959.157334490737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45959.157334490737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45959.157334490737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45959.157334490737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45959.157334490737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45959.157334490737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45959.157334490737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45959.157334490737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45959.157334490737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45959.157334490737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45959.157334490737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45959.157334490737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45959.157334490737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45959.157334490737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45959.157334490737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45959.157334490737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45959.157334490737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45959.157334490737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45959.157334490737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45959.157334490737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45959.157334490737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45959.157334490737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45959.157334490737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45959.157334490737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45959.157334490737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45959.157334490737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45959.157334490737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45959.157334490737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45959.157334490737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45959.157334490737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45959.157334490737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45959.157334490737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45959.157334490737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45959.157334490737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45959.157334490737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45959.157334490737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45959.157334490737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45959.157334490737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45959.157334490737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45959.157334490737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45959.157334490737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45959.157334490737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45959.157334490737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45959.157334490737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45959.157334490737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45959.157334490737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45959.157334490737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45959.157334490737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45959.157334490737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45959.157334490737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45959.157334490737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45959.157334490737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45959.157334490737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45959.157334490737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45959.157334490737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45959.157334490737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45959.157334490737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45959.157334490737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45959.157334490737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45959.157334490737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45959.157334490737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45959.157334490737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45959.157334490737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45959.157334490737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45959.157334490737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45959.157334490737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45959.157334490737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45959.157334490737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45959.157334490737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45959.157334490737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45959.157334490737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45959.157334490737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45959.157334490737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45959.157334490737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45959.157334490737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45959.157334490737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45959.157334490737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45959.157334490737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45959.157334490737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45959.157334490737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45959.157334490737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45959.157334490737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45959.157334490737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45959.157334490737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45959.157334490737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45959.157334490737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45959.157334490737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45959.157334490737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45959.157334490737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45959.157334490737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45959.157334490737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45959.157334490737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45959.157334490737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45959.157334490737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45959.157334490737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45959.157334490737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45959.157334490737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45959.157334490737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45959.157334490737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45959.157334490737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45959.157334490737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45959.157334490737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45959.157334490737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45959.157334490737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45959.157334490737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45959.157334490737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45959.157334490737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45959.157334490737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45959.157334490737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45959.157334490737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45959.157334490737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45959.157334490737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45959.157334490737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45959.157334490737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45959.157334490737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45959.157334490737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45959.157334490737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45959.157334490737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45959.157334490737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45959.157334490737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45959.157334490737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45959.157334490737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45959.157334490737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45959.157334490737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45959.157334490737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45959.157334490737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45959.157334490737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45959.157334490737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45959.157334490737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45959.157334490737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45959.157334490737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45959.157334490737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45959.157334490737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45959.157334490737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45959.157334490737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45959.157334490737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45959.157334490737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45959.157334490737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45959.157334490737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45959.157334490737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45959.157334490737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45959.157334490737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45959.157334490737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45959.157334490737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45959.157334490737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45959.157334490737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45959.157334490737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45959.157334490737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45959.157334490737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45959.157334490737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45959.157334490737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45959.157334490737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45959.157334490737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45959.157334490737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45959.157334490737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45959.157334490737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45959.157334490737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45959.157334490737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45959.157334490737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45959.157334490737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45959.157334490737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45959.157334490737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45959.157334490737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45959.157334490737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45959.157334490737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45959.157334490737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45959.157334490737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45959.157334490737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45959.157334490737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45959.157334490737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45959.157334490737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45959.157334490737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45959.157334490737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45959.157334490737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45959.157334490737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45959.157334490737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45959.157334490737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45959.157334490737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45959.157334490737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45959.157334490737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45959.157334490737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45959.157334490737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45959.157334490737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45959.157334490737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45959.157334490737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45959.157334490737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45959.157334490737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45959.157334490737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45959.157334490737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45959.157334490737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45959.157334490737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45959.157334490737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45959.157334490737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45959.157334490737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45959.157334490737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45959.157334490737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45959.157334490737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45959.157334490737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45959.157334490737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45959.157334490737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45959.157334490737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45959.157334490737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45959.157334490737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45959.157334490737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45959.157334490737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45959.157334490737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45959.157334490737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45959.157334490737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45959.157334490737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45959.157334490737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45959.157334490737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45959.157334490737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45959.157334490737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45959.157334490737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45959.157334490737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45959.157334490737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45959.157334490737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45959.157334490737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45959.157334490737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45959.157334490737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45959.157334490737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45959.157334490737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45959.157334490737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45959.157334490737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45959.157334490737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45959.157334490737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45959.157334490737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45959.157334490737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45959.157334490737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45959.157334490737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45959.157334490737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45959.157334490737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45959.157334490737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45959.157334490737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45959.157334490737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45959.157334490737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45959.157334490737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45959.157334490737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45959.157334490737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45959.157334490737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45959.157334490737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45959.157334490737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45959.157334490737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45959.157334490737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45959.157334490737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45959.157334490737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45959.157334490737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45959.157334490737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45959.157334490737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45959.157334490737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45959.157334490737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45959.157334490737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45959.157334490737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45959.157334490737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45959.157334490737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45959.157334490737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45959.157334490737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45959.157334490737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45959.157334490737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45959.157334490737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45959.157334490737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45959.157334490737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45959.157334490737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45959.157334490737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45959.157334490737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45959.157334490737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45959.157334490737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45959.157334490737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45959.157334490737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45959.157334490737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45959.157334490737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45959.157334490737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45959.157334490737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45959.157334490737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45959.157334490737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45959.157334490737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45959.157334490737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45959.157334490737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45959.157334490737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45959.157334490737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45959.157334490737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45959.157334490737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45959.157334490737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45959.157334490737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45959.157334490737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45959.157334490737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45959.157334490737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45959.157334490737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45959.157334490737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45959.157334490737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45959.157334490737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45959.157334490737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45959.157334490737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45959.157334490737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45959.157334490737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45959.157334490737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45959.157334490737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45959.157334490737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45959.157334490737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45959.157334490737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45959.157334490737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45959.157334490737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45959.157334490737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45959.157334490737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45959.157334490737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45959.157334490737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45959.157334490737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45959.157334490737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45959.157334490737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45959.157334490737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45959.157334490737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45959.157334490737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45959.157334490737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45959.157334490737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45959.157334490737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45959.157334490737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45959.157334490737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45959.157334490737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45959.157334490737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45959.157334490737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45959.157334490737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45959.157334490737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45959.157334490737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45959.157334490737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45959.157334490737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45959.157334490737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45959.157334490737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45959.157334490737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45959.157334490737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45959.157334490737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45959.157334490737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45959.157334490737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45959.157334490737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45959.157334490737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45959.157334490737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45959.157334490737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45959.157334490737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45959.157334490737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45959.157334490737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45959.157334490737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45959.157334490737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45959.157334490737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45959.157334490737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45959.157334490737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45959.157334490737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45959.157334490737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45959.157334490737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45959.157334490737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45959.157334490737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45959.157334490737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45959.157334490737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45959.157334490737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45959.157334490737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45959.157334490737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45959.157334490737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45959.157334490737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45959.157334490737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45959.157334490737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45959.157334490737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45959.157334490737</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F7" sqref="F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39121</v>
      </c>
      <c r="B2" s="94" t="str">
        <f>IFERROR(VLOOKUP(D2,DB!A:K,11,0),"")</f>
        <v>R4</v>
      </c>
      <c r="C2" s="97">
        <v>1</v>
      </c>
      <c r="D2" s="94" t="s">
        <v>35092</v>
      </c>
      <c r="E2" s="98" t="s">
        <v>39021</v>
      </c>
      <c r="F2" s="99">
        <v>45703.480717592596</v>
      </c>
      <c r="G2" s="100">
        <f ca="1">IFERROR(NOW()-F2,"")</f>
        <v>255.67661689814122</v>
      </c>
      <c r="H2" s="99">
        <v>45703.474768518521</v>
      </c>
      <c r="I2" s="99" t="str">
        <f>IFERROR(VLOOKUP(D2,DB!A:F,6,0),"")</f>
        <v>SCECO</v>
      </c>
      <c r="J2" s="99" t="str">
        <f>IFERROR(VLOOKUP(D2,DB!A:G,7,0),"")</f>
        <v>Dead</v>
      </c>
      <c r="K2" s="101" t="s">
        <v>39122</v>
      </c>
      <c r="L2" s="94" t="str">
        <f>IFERROR(VLOOKUP(D2,DB!A:I,9,0),"")</f>
        <v>Latis</v>
      </c>
    </row>
    <row r="3" spans="1:16" ht="33.75" customHeight="1">
      <c r="A3" s="119" t="s">
        <v>39123</v>
      </c>
      <c r="B3" s="119" t="str">
        <f>IFERROR(VLOOKUP(D3,DB!A:K,11,0),"")</f>
        <v>R4</v>
      </c>
      <c r="C3" s="120">
        <v>1</v>
      </c>
      <c r="D3" s="94" t="s">
        <v>28045</v>
      </c>
      <c r="E3" s="98" t="s">
        <v>39021</v>
      </c>
      <c r="F3" s="123">
        <v>45958.875694444447</v>
      </c>
      <c r="G3" s="124">
        <f ca="1">IFERROR(NOW()-F3,"")</f>
        <v>0.28164004629070405</v>
      </c>
      <c r="H3" s="123">
        <v>45958.746076388888</v>
      </c>
      <c r="I3" s="119" t="str">
        <f>IFERROR(VLOOKUP(D3,DB!A:F,6,0),"")</f>
        <v>SCECO</v>
      </c>
      <c r="J3" s="119" t="str">
        <f>IFERROR(VLOOKUP(D3,DB!A:G,7,0),"")</f>
        <v>Dead</v>
      </c>
      <c r="K3" s="125" t="s">
        <v>39124</v>
      </c>
      <c r="L3" s="121" t="str">
        <f>IFERROR(VLOOKUP(D3,DB!A:I,9,0),"")</f>
        <v>Latis</v>
      </c>
    </row>
    <row r="4" spans="1:16" ht="15" customHeight="1">
      <c r="A4" s="119" t="s">
        <v>39125</v>
      </c>
      <c r="B4" s="119" t="str">
        <f>IFERROR(VLOOKUP(D4,DB!A:K,11,0),"")</f>
        <v>R4</v>
      </c>
      <c r="C4" s="120">
        <v>1</v>
      </c>
      <c r="D4" s="94" t="s">
        <v>30476</v>
      </c>
      <c r="E4" s="98" t="s">
        <v>39021</v>
      </c>
      <c r="F4" s="123">
        <v>45958.924305555556</v>
      </c>
      <c r="G4" s="124">
        <f ca="1">IFERROR(NOW()-F4,"")</f>
        <v>0.23302893518120982</v>
      </c>
      <c r="H4" s="123">
        <v>45958.887465277781</v>
      </c>
      <c r="I4" s="119" t="str">
        <f>IFERROR(VLOOKUP(D4,DB!A:F,6,0),"")</f>
        <v>SCECO</v>
      </c>
      <c r="J4" s="119" t="str">
        <f>IFERROR(VLOOKUP(D4,DB!A:G,7,0),"")</f>
        <v>In progress</v>
      </c>
      <c r="K4" s="125" t="s">
        <v>39126</v>
      </c>
      <c r="L4" s="121" t="str">
        <f>IFERROR(VLOOKUP(D4,DB!A:I,9,0),"")</f>
        <v>Latis</v>
      </c>
    </row>
    <row r="5" spans="1:16" ht="15" customHeight="1">
      <c r="A5" s="119"/>
      <c r="B5" s="119" t="str">
        <f>IFERROR(VLOOKUP(D5,DB!A:K,11,0),"")</f>
        <v/>
      </c>
      <c r="C5" s="120"/>
      <c r="D5" s="121"/>
      <c r="E5" s="98"/>
      <c r="F5" s="123"/>
      <c r="G5" s="124">
        <f ca="1">IFERROR(NOW()-F5,"")</f>
        <v>45959.157334490737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45959.157334490737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45959.157334490737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45959.157334490737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45959.157334490737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45959.157334490737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45959.157334490737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45959.157334490737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45959.157334490737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45959.157334490737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45959.157334490737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45959.157334490737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45959.157334490737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45959.157334490737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45959.157334490737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45959.157334490737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45959.157334490737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45959.157334490737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45959.157334490737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45959.157334490737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45959.157334490737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45959.157334490737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45959.157334490737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45959.157334490737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45959.157334490737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45959.157334490737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45959.157334490737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45959.157334490737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45959.157334490737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45959.157334490737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45959.157334490737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45959.157334490737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45959.157334490737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45959.157334490737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45959.157334490737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45959.157334490737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45959.157334490737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45959.157334490737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45959.157334490737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45959.157334490737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45959.157334490737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45959.157334490737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45959.157334490737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45959.157334490737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45959.157334490737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45959.157334490737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45959.157334490737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45959.157334490737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45959.157334490737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45959.157334490737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45959.157334490737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45959.157334490737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45959.157334490737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45959.157334490737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45959.157334490737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45959.157334490737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45959.157334490737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45959.157334490737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45959.157334490737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45959.157334490737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45959.157334490737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45959.157334490737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45959.157334490737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45959.157334490737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45959.157334490737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45959.157334490737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45959.157334490737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45959.157334490737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45959.157334490737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45959.157334490737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45959.157334490737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45959.157334490737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45959.157334490737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45959.157334490737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45959.157334490737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45959.157334490737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45959.157334490737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45959.157334490737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45959.157334490737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45959.157334490737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45959.157334490737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45959.157334490737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45959.157334490737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45959.157334490737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45959.157334490737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45959.157334490737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45959.157334490737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45959.157334490737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45959.157334490737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45959.157334490737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45959.157334490737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45959.157334490737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45959.157334490737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45959.157334490737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45959.157334490737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45959.157334490737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45959.157334490737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45959.157334490737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45959.157334490737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45959.157334490737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45959.157334490737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45959.157334490737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45959.157334490737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45959.157334490737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45959.157334490737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45959.157334490737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45959.157334490737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45959.157334490737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45959.157334490737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45959.157334490737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45959.157334490737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45959.157334490737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45959.157334490737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45959.157334490737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45959.157334490737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45959.157334490737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45959.157334490737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45959.157334490737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45959.157334490737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45959.157334490737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45959.157334490737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45959.157334490737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45959.157334490737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45959.157334490737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45959.157334490737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45959.157334490737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45959.157334490737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45959.157334490737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45959.157334490737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45959.157334490737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45959.157334490737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45959.157334490737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45959.157334490737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45959.157334490737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45959.157334490737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45959.157334490737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45959.157334490737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45959.157334490737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45959.157334490737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45959.157334490737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45959.157334490737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45959.157334490737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45959.157334490737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45959.157334490737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45959.157334490737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45959.157334490737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45959.157334490737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45959.157334490737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45959.157334490737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45959.157334490737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45959.157334490737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45959.157334490737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45959.157334490737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45959.157334490737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45959.157334490737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45959.157334490737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45959.157334490737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45959.157334490737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45959.157334490737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45959.157334490737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45959.157334490737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45959.157334490737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45959.157334490737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45959.157334490737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45959.157334490737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45959.157334490737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45959.157334490737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45959.157334490737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45959.157334490737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45959.157334490737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45959.157334490737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45959.157334490737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45959.157334490737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45959.157334490737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45959.157334490737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45959.157334490737</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45959.157334490737</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topLeftCell="E1"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39127</v>
      </c>
      <c r="B2" s="37" t="str">
        <f>IFERROR(VLOOKUP(D2,DB!A:K,11,0),"")</f>
        <v>R5</v>
      </c>
      <c r="C2" s="37">
        <v>3</v>
      </c>
      <c r="D2" s="118" t="s">
        <v>36011</v>
      </c>
      <c r="E2" s="37" t="s">
        <v>39021</v>
      </c>
      <c r="F2" s="38">
        <v>45891.832060185188</v>
      </c>
      <c r="G2" s="144">
        <f ca="1">IFERROR(NOW()-F2,"")</f>
        <v>67.325274305549101</v>
      </c>
      <c r="H2" s="38">
        <v>45891.790393518517</v>
      </c>
      <c r="I2" s="37" t="str">
        <f>IFERROR(VLOOKUP(D2,DB!A:F,6,0),"")</f>
        <v>Generator-SG</v>
      </c>
      <c r="J2" s="37" t="str">
        <f>IFERROR(VLOOKUP(D2,DB!A:G,7,0),"")</f>
        <v>Vandalized</v>
      </c>
      <c r="K2" s="37" t="s">
        <v>39128</v>
      </c>
      <c r="L2" s="37" t="str">
        <f>IFERROR(VLOOKUP(D2,DB!A:I,9,0),"")</f>
        <v>Latis</v>
      </c>
      <c r="M2" s="117"/>
    </row>
    <row r="3" spans="1:13" ht="30.75">
      <c r="A3" s="37" t="s">
        <v>39129</v>
      </c>
      <c r="B3" s="37" t="str">
        <f>IFERROR(VLOOKUP(D3,DB!A:K,11,0),"")</f>
        <v>R5</v>
      </c>
      <c r="C3" s="37">
        <v>1</v>
      </c>
      <c r="D3" s="37" t="s">
        <v>33268</v>
      </c>
      <c r="E3" s="37" t="s">
        <v>39108</v>
      </c>
      <c r="F3" s="38">
        <v>45926.188877314817</v>
      </c>
      <c r="G3" s="144">
        <f t="shared" ref="G3" ca="1" si="0">IFERROR(NOW()-F3,"")</f>
        <v>32.968457175920776</v>
      </c>
      <c r="H3" s="38">
        <v>45926.158159722225</v>
      </c>
      <c r="I3" s="37" t="str">
        <f>IFERROR(VLOOKUP(D3,DB!A:F,6,0),"")</f>
        <v>SCECO</v>
      </c>
      <c r="J3" s="37" t="str">
        <f>IFERROR(VLOOKUP(D3,DB!A:G,7,0),"")</f>
        <v>Good</v>
      </c>
      <c r="K3" s="37" t="s">
        <v>39130</v>
      </c>
      <c r="L3" s="37" t="str">
        <f>IFERROR(VLOOKUP(D3,DB!A:I,9,0),"")</f>
        <v>Latis</v>
      </c>
      <c r="M3" s="117"/>
    </row>
    <row r="4" spans="1:13" ht="48" customHeight="1">
      <c r="A4" s="152" t="s">
        <v>39131</v>
      </c>
      <c r="B4" s="152" t="str">
        <f>IFERROR(VLOOKUP(D4,DB!A:K,11,0),"")</f>
        <v>R5</v>
      </c>
      <c r="C4" s="152">
        <v>1</v>
      </c>
      <c r="D4" s="152" t="s">
        <v>34758</v>
      </c>
      <c r="E4" s="152" t="s">
        <v>39108</v>
      </c>
      <c r="F4" s="153">
        <v>45948.661111111112</v>
      </c>
      <c r="G4" s="154">
        <f ca="1">IFERROR(NOW()-F4,"")</f>
        <v>10.496223379625008</v>
      </c>
      <c r="H4" s="153">
        <v>45948.661111111112</v>
      </c>
      <c r="I4" s="152" t="str">
        <f>IFERROR(VLOOKUP(D4,DB!A:F,6,0),"")</f>
        <v>SCECO</v>
      </c>
      <c r="J4" s="152" t="str">
        <f>IFERROR(VLOOKUP(D4,DB!A:G,7,0),"")</f>
        <v>Dead</v>
      </c>
      <c r="K4" s="152" t="s">
        <v>39132</v>
      </c>
      <c r="L4" s="152" t="str">
        <f>IFERROR(VLOOKUP(D4,DB!A:I,9,0),"")</f>
        <v>Latis</v>
      </c>
    </row>
    <row r="5" spans="1:13" ht="30.75">
      <c r="A5" s="152" t="s">
        <v>39133</v>
      </c>
      <c r="B5" s="152" t="str">
        <f>IFERROR(VLOOKUP(D5,DB!A:K,11,0),"")</f>
        <v>R5</v>
      </c>
      <c r="C5" s="152">
        <v>1</v>
      </c>
      <c r="D5" s="152" t="s">
        <v>33291</v>
      </c>
      <c r="E5" s="152" t="s">
        <v>39021</v>
      </c>
      <c r="F5" s="153">
        <v>45959.08829861111</v>
      </c>
      <c r="G5" s="154">
        <f ca="1">IFERROR(NOW()-F5,"")</f>
        <v>6.9035879627335817E-2</v>
      </c>
      <c r="H5" s="153">
        <v>45959.045960648145</v>
      </c>
      <c r="I5" s="152" t="str">
        <f>IFERROR(VLOOKUP(D5,DB!A:F,6,0),"")</f>
        <v>SCECO</v>
      </c>
      <c r="J5" s="152" t="str">
        <f>IFERROR(VLOOKUP(D5,DB!A:G,7,0),"")</f>
        <v>Good</v>
      </c>
      <c r="K5" s="152" t="s">
        <v>39134</v>
      </c>
      <c r="L5" s="152" t="str">
        <f>IFERROR(VLOOKUP(D5,DB!A:I,9,0),"")</f>
        <v>Latis</v>
      </c>
    </row>
    <row r="6" spans="1:13" ht="15">
      <c r="A6" s="152"/>
      <c r="B6" s="152" t="str">
        <f>IFERROR(VLOOKUP(D6,DB!A:K,11,0),"")</f>
        <v/>
      </c>
      <c r="C6" s="152"/>
      <c r="D6" s="152"/>
      <c r="E6" s="152"/>
      <c r="F6" s="153"/>
      <c r="G6" s="154">
        <f ca="1">IFERROR(NOW()-F6,"")</f>
        <v>45959.157334490737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45959.157334490737</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45959.157334490737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45959.157334490737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45959.157334490737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45959.157334490737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45959.157334490737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45959.157334490737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45959.157334490737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45959.157334490737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45959.157334490737</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45959.157334490737</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45959.157334490737</v>
      </c>
      <c r="H18" s="153"/>
      <c r="I18" s="152" t="str">
        <f>IFERROR(VLOOKUP(D18,DB!A:F,6,0),"")</f>
        <v/>
      </c>
      <c r="J18" s="152" t="str">
        <f>IFERROR(VLOOKUP(D18,DB!A:G,7,0),"")</f>
        <v/>
      </c>
      <c r="K18" s="152"/>
      <c r="L18" s="152" t="str">
        <f>IFERROR(VLOOKUP(D18,DB!A:I,9,0),"")</f>
        <v/>
      </c>
    </row>
    <row r="19" spans="1:12" ht="15.75">
      <c r="A19" s="152"/>
      <c r="B19" s="152" t="str">
        <f>IFERROR(VLOOKUP(D19,DB!A:K,11,0),"")</f>
        <v/>
      </c>
      <c r="C19" s="152"/>
      <c r="D19" s="183"/>
      <c r="E19" s="152"/>
      <c r="F19" s="153"/>
      <c r="G19" s="154">
        <f ca="1">IFERROR(NOW()-F19,"")</f>
        <v>45959.157334490737</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45959.157334490737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45959.157334490737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45959.157334490737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45959.157334490737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45959.157334490737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45959.157334490737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45959.157334490737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45959.157334490737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45959.157334490737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45959.157334490737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45959.157334490737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45959.157334490737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45959.157334490737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45959.157334490737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45959.157334490737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45959.157334490737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45959.157334490737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45959.157334490737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45959.157334490737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45959.157334490737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45959.157334490737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45959.157334490737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45959.157334490737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45959.157334490737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45959.157334490737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45959.157334490737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45959.157334490737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45959.157334490737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45959.157334490737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45959.157334490737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45959.157334490737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45959.157334490737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45959.157334490737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45959.157334490737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45959.157334490737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45959.157334490737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45959.157334490737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45959.157334490737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45959.157334490737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45959.157334490737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45959.157334490737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45959.157334490737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45959.157334490737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45959.157334490737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45959.157334490737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45959.157334490737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45959.157334490737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45959.157334490737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45959.157334490737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45959.157334490737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45959.157334490737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45959.157334490737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45959.157334490737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45959.157334490737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45959.157334490737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45959.157334490737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45959.157334490737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45959.157334490737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45959.157334490737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45959.157334490737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45959.157334490737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45959.157334490737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45959.157334490737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45959.157334490737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45959.157334490737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45959.157334490737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45959.157334490737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45959.157334490737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45959.157334490737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45959.157334490737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45959.157334490737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45959.157334490737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45959.157334490737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45959.157334490737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45959.157334490737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45959.157334490737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45959.157334490737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45959.157334490737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45959.157334490737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45959.157334490737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45959.157334490737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45959.157334490737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45959.157334490737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45959.157334490737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45959.157334490737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45959.157334490737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45959.157334490737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45959.157334490737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45959.157334490737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45959.157334490737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45959.157334490737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45959.157334490737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45959.157334490737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45959.157334490737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45959.157334490737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45959.157334490737</v>
      </c>
      <c r="H115" s="153"/>
      <c r="I115" s="152" t="str">
        <f>IFERROR(VLOOKUP(D115,DB!A:F,6,0),"")</f>
        <v/>
      </c>
      <c r="J115" s="152" t="str">
        <f>IFERROR(VLOOKUP(D115,DB!A:G,7,0),"")</f>
        <v/>
      </c>
      <c r="K115" s="152"/>
      <c r="L115" s="152" t="str">
        <f>IFERROR(VLOOKUP(D115,DB!A:I,9,0),"")</f>
        <v/>
      </c>
    </row>
    <row r="116" spans="1:12" ht="15">
      <c r="A116" s="158"/>
      <c r="B116" s="158" t="str">
        <f>IFERROR(VLOOKUP(D116,DB!A:K,11,0),"")</f>
        <v/>
      </c>
      <c r="C116" s="158"/>
      <c r="D116" s="158"/>
      <c r="E116" s="158"/>
      <c r="F116" s="159"/>
      <c r="G116" s="160">
        <f ca="1">IFERROR(NOW()-F116,"")</f>
        <v>45959.157334490737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45959.157334490737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45959.157334490737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45959.157334490737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45959.157334490737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45959.157334490737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45959.157334490737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45959.157334490737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45959.157334490737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45959.157334490737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45959.157334490737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45959.157334490737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45959.157334490737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45959.157334490737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45959.157334490737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45959.157334490737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45959.157334490737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45959.157334490737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45959.157334490737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45959.157334490737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45959.157334490737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45959.157334490737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45959.157334490737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45959.157334490737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45959.157334490737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45959.157334490737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45959.157334490737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45959.157334490737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45959.157334490737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45959.157334490737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45959.157334490737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45959.157334490737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45959.157334490737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45959.157334490737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45959.157334490737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45959.157334490737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45959.157334490737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45959.157334490737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45959.157334490737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45959.157334490737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45959.157334490737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45959.157334490737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45959.157334490737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45959.157334490737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45959.157334490737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45959.157334490737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45959.157334490737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45959.157334490737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45959.157334490737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45959.157334490737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45959.157334490737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45959.157334490737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45959.157334490737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45959.157334490737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45959.157334490737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45959.157334490737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45959.157334490737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45959.157334490737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45959.157334490737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45959.157334490737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45959.157334490737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45959.157334490737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45959.157334490737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45959.157334490737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45959.157334490737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45959.157334490737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45959.157334490737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45959.157334490737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45959.157334490737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45959.157334490737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45959.157334490737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45959.157334490737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45959.157334490737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45959.157334490737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45959.157334490737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45959.157334490737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45959.157334490737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45959.157334490737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45959.157334490737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45959.157334490737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45959.157334490737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45959.157334490737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45959.157334490737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45959.157334490737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45959.157334490737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45959.157334490737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45959.157334490737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45959.157334490737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45959.157334490737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45959.157334490737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45959.157334490737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45959.157334490737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45959.157334490737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45959.157334490737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45959.157334490737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45959.157334490737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45959.157334490737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45959.157334490737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45959.157334490737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45959.157334490737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45959.157334490737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45959.157334490737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45959.157334490737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45959.157334490737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45959.157334490737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45959.157334490737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45959.157334490737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45959.157334490737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45959.157334490737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45959.157334490737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45959.157334490737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45959.157334490737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45959.157334490737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45959.157334490737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45959.157334490737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45959.157334490737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45959.157334490737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45959.157334490737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45959.157334490737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45959.157334490737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45959.157334490737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45959.157334490737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45959.157334490737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45959.157334490737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45959.157334490737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45959.157334490737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45959.157334490737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45959.157334490737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45959.157334490737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45959.157334490737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45959.157334490737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45959.157334490737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45959.157334490737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45959.157334490737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45959.157334490737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45959.157334490737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45959.157334490737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45959.157334490737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45959.157334490737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45959.157334490737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45959.157334490737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45959.157334490737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45959.157334490737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45959.157334490737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45959.157334490737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45959.157334490737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45959.157334490737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45959.157334490737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45959.157334490737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45959.157334490737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45959.157334490737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45959.157334490737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45959.157334490737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45959.157334490737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45959.157334490737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45959.157334490737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45959.157334490737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45959.157334490737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45959.157334490737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45959.157334490737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45959.157334490737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45959.157334490737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45959.157334490737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45959.157334490737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45959.157334490737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45959.157334490737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45959.157334490737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45959.157334490737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45959.157334490737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45959.157334490737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45959.157334490737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45959.157334490737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45959.157334490737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45959.157334490737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45959.157334490737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45959.157334490737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45959.157334490737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45959.157334490737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45959.157334490737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45959.157334490737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45959.157334490737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45959.157334490737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45959.157334490737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45959.157334490737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45959.157334490737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45959.157334490737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45959.157334490737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45959.157334490737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45959.157334490737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45959.157334490737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45959.157334490737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45959.157334490737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45959.157334490737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45959.157334490737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45959.157334490737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45959.157334490737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45959.157334490737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45959.157334490737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45959.157334490737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45959.157334490737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45959.157334490737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45959.157334490737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45959.157334490737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45959.157334490737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45959.157334490737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45959.157334490737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45959.157334490737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45959.157334490737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45959.157334490737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45959.157334490737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45959.157334490737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45959.157334490737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45959.157334490737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45959.157334490737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45959.157334490737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45959.157334490737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45959.157334490737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45959.157334490737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45959.157334490737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45959.157334490737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45959.157334490737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45959.157334490737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45959.157334490737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45959.157334490737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45959.157334490737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45959.157334490737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45959.157334490737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45959.157334490737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45959.157334490737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45959.157334490737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45959.157334490737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45959.157334490737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45959.157334490737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45959.157334490737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45959.157334490737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45959.157334490737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45959.157334490737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45959.157334490737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45959.157334490737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45959.157334490737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45959.157334490737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45959.157334490737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45959.157334490737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45959.157334490737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45959.157334490737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45959.157334490737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45959.157334490737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45959.157334490737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45959.157334490737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45959.157334490737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45959.157334490737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45959.157334490737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45959.157334490737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45959.157334490737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45959.157334490737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45959.157334490737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45959.157334490737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45959.157334490737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45959.157334490737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45959.157334490737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45959.157334490737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45959.157334490737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45959.157334490737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45959.157334490737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45959.157334490737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45959.157334490737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45959.157334490737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45959.157334490737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45959.157334490737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45959.157334490737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45959.157334490737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45959.157334490737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45959.157334490737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45959.157334490737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45959.157334490737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45959.157334490737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45959.157334490737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45959.157334490737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45959.157334490737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45959.157334490737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45959.157334490737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45959.157334490737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45959.157334490737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45959.157334490737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45959.157334490737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45959.157334490737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45959.157334490737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45959.157334490737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45959.157334490737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45959.157334490737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45959.157334490737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45959.157334490737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45959.157334490737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45959.157334490737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45959.157334490737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45959.157334490737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45959.157334490737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45959.157334490737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45959.157334490737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45959.157334490737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45959.157334490737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45959.157334490737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45959.157334490737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45959.157334490737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45959.157334490737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45959.157334490737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45959.157334490737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45959.157334490737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45959.157334490737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45959.157334490737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45959.157334490737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45959.157334490737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45959.157334490737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45959.157334490737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45959.157334490737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45959.157334490737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45959.157334490737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45959.157334490737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45959.157334490737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45959.157334490737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45959.157334490737</v>
      </c>
      <c r="H436" s="159"/>
      <c r="I436" s="158" t="str">
        <f>IFERROR(VLOOKUP(D436,DB!A:F,6,0),"")</f>
        <v/>
      </c>
      <c r="J436" s="158" t="str">
        <f>IFERROR(VLOOKUP(D436,DB!A:G,7,0),"")</f>
        <v/>
      </c>
      <c r="K436" s="158"/>
      <c r="L436" s="158" t="str">
        <f>IFERROR(VLOOKUP(D436,DB!A:I,9,0),"")</f>
        <v/>
      </c>
    </row>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6" ht="15"/>
    <row r="547" ht="15"/>
    <row r="549" ht="15"/>
    <row r="550" ht="15"/>
    <row r="551" ht="15"/>
    <row r="552" ht="15"/>
    <row r="554" ht="15"/>
    <row r="555" ht="15"/>
    <row r="562" ht="15"/>
    <row r="563" ht="15"/>
    <row r="564" ht="15"/>
    <row r="565" ht="15"/>
    <row r="566" ht="15"/>
    <row r="567" ht="15"/>
    <row r="570" ht="15"/>
    <row r="571" ht="15"/>
    <row r="572" ht="15"/>
    <row r="573" ht="15"/>
    <row r="574" ht="15"/>
    <row r="575" ht="15"/>
    <row r="576" ht="15"/>
    <row r="577" ht="15"/>
    <row r="578" ht="15"/>
    <row r="579" ht="15"/>
    <row r="580" ht="15"/>
    <row r="581"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7" ht="15"/>
    <row r="638" ht="15"/>
    <row r="675" ht="15"/>
    <row r="676" ht="15"/>
    <row r="677" ht="15"/>
    <row r="678" ht="15"/>
    <row r="679" ht="15"/>
    <row r="680" ht="15"/>
    <row r="681" ht="15"/>
    <row r="682" ht="15"/>
    <row r="683" ht="15"/>
    <row r="684"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7" ht="15"/>
    <row r="769" ht="15"/>
    <row r="770"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974" ht="15"/>
    <row r="975" ht="15"/>
    <row r="976" ht="15"/>
    <row r="977" ht="15"/>
    <row r="978" ht="15"/>
    <row r="979" ht="15"/>
    <row r="985" ht="15"/>
    <row r="986" ht="15"/>
    <row r="987" ht="15"/>
    <row r="988" ht="15"/>
    <row r="989" ht="15"/>
    <row r="990" ht="15"/>
    <row r="991"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2" ht="15"/>
    <row r="1043" ht="15"/>
    <row r="1049" ht="15"/>
    <row r="1050" ht="15"/>
    <row r="1052" ht="15"/>
    <row r="1053" ht="15"/>
    <row r="1054" ht="15"/>
    <row r="1055" ht="15"/>
    <row r="1056" ht="15"/>
    <row r="1057" ht="15"/>
    <row r="1058" ht="15"/>
    <row r="1060" ht="15"/>
    <row r="1061" ht="15"/>
    <row r="1062"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80" ht="15"/>
    <row r="1181" ht="15"/>
    <row r="1182" ht="15"/>
    <row r="1183" ht="15"/>
    <row r="1184" ht="15"/>
    <row r="1185" ht="15"/>
    <row r="1186" ht="15"/>
    <row r="1187" ht="15"/>
    <row r="1188" ht="15"/>
    <row r="1189" ht="15"/>
    <row r="1197" ht="15"/>
    <row r="1198" ht="15"/>
    <row r="1201" ht="15"/>
    <row r="1202" ht="15"/>
    <row r="1203" ht="15"/>
    <row r="1204" ht="15"/>
    <row r="1205" ht="15"/>
    <row r="1206" ht="15"/>
    <row r="1207" ht="15"/>
    <row r="1208" ht="15"/>
    <row r="1211" ht="15"/>
    <row r="1212" ht="15"/>
    <row r="1213" ht="15"/>
    <row r="1214" ht="15"/>
    <row r="1215" ht="15"/>
    <row r="1216" ht="15"/>
    <row r="1217" ht="15"/>
    <row r="1218" ht="15"/>
    <row r="1219" ht="15"/>
    <row r="1220" ht="15"/>
    <row r="1221" ht="15"/>
    <row r="1222" ht="15"/>
    <row r="1224" ht="15"/>
    <row r="1225" ht="15"/>
    <row r="1226" ht="15"/>
    <row r="1229" ht="15"/>
    <row r="1231" ht="15"/>
    <row r="1233" ht="15"/>
    <row r="1236" ht="15"/>
    <row r="1237" ht="15"/>
    <row r="1238" ht="15"/>
    <row r="1240" ht="15"/>
    <row r="1242" ht="15"/>
    <row r="1243" ht="15"/>
    <row r="1244" ht="15"/>
    <row r="1245" ht="15"/>
    <row r="1246" ht="15"/>
    <row r="1248" ht="15"/>
    <row r="1249" ht="15"/>
    <row r="1250" ht="15"/>
    <row r="1251" ht="15"/>
    <row r="1253" ht="15"/>
    <row r="1255" ht="15"/>
    <row r="1256" ht="15"/>
    <row r="1258" ht="15"/>
    <row r="1259" ht="15"/>
    <row r="1260" ht="15"/>
    <row r="1261" ht="15"/>
    <row r="1263" ht="15"/>
    <row r="1265" ht="15"/>
    <row r="1266" ht="15"/>
    <row r="1267" ht="15"/>
    <row r="1268" ht="15"/>
    <row r="1270" ht="15"/>
    <row r="1271" ht="15"/>
    <row r="1272" ht="15"/>
    <row r="1273" ht="15"/>
    <row r="1274" ht="15"/>
    <row r="1275" ht="15"/>
    <row r="1276" ht="15"/>
    <row r="1279" ht="15"/>
    <row r="1281" ht="15"/>
    <row r="1282" ht="15"/>
    <row r="1283" ht="15"/>
    <row r="1284" ht="15"/>
    <row r="1285" ht="15"/>
    <row r="1286" ht="15"/>
    <row r="1287" ht="15"/>
    <row r="1288" ht="15"/>
    <row r="1291" ht="15"/>
    <row r="1292" ht="15"/>
    <row r="1294" ht="15"/>
    <row r="1296" ht="15"/>
    <row r="1297" ht="15"/>
    <row r="1298" ht="15"/>
    <row r="1299" ht="15"/>
    <row r="1300" ht="15"/>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39135</v>
      </c>
      <c r="B2" s="173" t="str">
        <f>IFERROR(VLOOKUP(D2,DB!A:K,11,0),"")</f>
        <v>R6</v>
      </c>
      <c r="C2" s="174">
        <v>1</v>
      </c>
      <c r="D2" s="173" t="s">
        <v>34919</v>
      </c>
      <c r="E2" s="106" t="s">
        <v>39021</v>
      </c>
      <c r="F2" s="175">
        <v>45958.779328703706</v>
      </c>
      <c r="G2" s="116">
        <f ca="1">IFERROR(NOW()-F2,"-")</f>
        <v>0.37800578703172505</v>
      </c>
      <c r="H2" s="175">
        <v>45958.773611111108</v>
      </c>
      <c r="I2" s="173" t="str">
        <f>IFERROR(VLOOKUP(D2,DB!A:F,6,0),"")</f>
        <v>Generator-SG</v>
      </c>
      <c r="J2" s="173" t="str">
        <f>IFERROR(VLOOKUP(D2,DB!A:G,7,0),"")</f>
        <v>Vandalized</v>
      </c>
      <c r="K2" s="176" t="s">
        <v>39136</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
      </c>
      <c r="C3" s="105"/>
      <c r="D3" s="103"/>
      <c r="E3" s="106"/>
      <c r="F3" s="107"/>
      <c r="G3" s="77">
        <f ca="1">IFERROR(NOW()-F3,"-")</f>
        <v>45959.157334490737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45959.157334490737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45959.157334490737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45959.157334490737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45959.157334490737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45959.157334490737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45959.157334490737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45959.157334490737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45959.157334490737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45959.157334490737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45959.157334490737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45959.157334490737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45959.157334490737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45959.157334490737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45959.157334490737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45959.157334490737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45959.157334490737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45959.157334490737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45959.157334490737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45959.157334490737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45959.157334490737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45959.157334490737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45959.157334490737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45959.157334490737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45959.157334490737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45959.157334490737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45959.157334490737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45959.157334490737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45959.157334490737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45959.157334490737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45959.157334490737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45959.157334490737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45959.157334490737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45959.157334490737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45959.157334490737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45959.157334490737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45959.157334490737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45959.157334490737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45959.157334490737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45959.157334490737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45959.157334490737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45959.157334490737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45959.157334490737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45959.157334490737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45959.157334490737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45959.157334490737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45959.157334490737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45959.157334490737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45959.157334490737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45959.157334490737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45959.157334490737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45959.157334490737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45959.157334490737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45959.157334490737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45959.157334490737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45959.157334490737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45959.157334490737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45959.157334490737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45959.157334490737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45959.157334490737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45959.157334490737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45959.157334490737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45959.157334490737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45959.157334490737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45959.157334490737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45959.157334490737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45959.157334490737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45959.157334490737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45959.157334490737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45959.157334490737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45959.157334490737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45959.157334490737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45959.157334490737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45959.157334490737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45959.157334490737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45959.157334490737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45959.157334490737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45959.157334490737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45959.157334490737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45959.157334490737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45959.157334490737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45959.157334490737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45959.157334490737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45959.157334490737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45959.157334490737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45959.157334490737</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2025-10-29T00:47:36Z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