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020" documentId="120_S{2AC9BD13-BADA-5192-A53E-5A8FF88502F6}" xr6:coauthVersionLast="47" xr6:coauthVersionMax="47" xr10:uidLastSave="{34FF4AEA-F04D-418B-A2D2-72E9D0E63D78}"/>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<sst xmlns="http://schemas.openxmlformats.org/spreadsheetml/2006/main" count="180269" uniqueCount="39119">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</sst>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3" totalsRowShown="0" headerRowDxfId="48" dataDxfId="47" headerRowBorderDxfId="45" tableBorderDxfId="46" totalsRowBorderDxfId="44">
  <autoFilter ref="A1:L3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322.84837719907227</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9327</v>
      </c>
      <c r="E3" s="136" t="s">
        <v>39021</v>
      </c>
      <c r="F3" s="137">
        <v>45985.756990740738</v>
      </c>
      <c r="G3" s="138">
        <f ca="1">IFERROR(NOW()-F3,"-")</f>
        <v>3.9812384260585532E-2</v>
      </c>
      <c r="H3" s="137">
        <v>45985.752824074072</v>
      </c>
      <c r="I3" s="135" t="str">
        <f>IFERROR(VLOOKUP(D3,DB!A:F,6,0),"")</f>
        <v>Generator-DG</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45985.796803124998</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45985.796803124998</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45985.796803124998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45985.796803124998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45985.796803124998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45985.796803124998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45985.796803124998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45985.796803124998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45985.796803124998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45985.796803124998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45985.796803124998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45985.796803124998</v>
      </c>
      <c r="H15" s="137"/>
      <c r="I15" s="135" t="str">
        <f>IFERROR(VLOOKUP(D15,DB!A:F,6,0),"")</f>
        <v/>
      </c>
      <c r="J15" s="135" t="str">
        <f>IFERROR(VLOOKUP(D15,DB!A:G,7,0),"")</f>
        <v/>
      </c>
      <c r="K15" s="139"/>
      <c r="L15" s="140" t="str">
        <f>IFERROR(VLOOKUP(D15,DB!A:I,9,0),"")</f>
        <v/>
      </c>
    </row>
    <row r="16" spans="1:15" ht="15" customHeight="1">
      <c r="A16" s="141"/>
      <c r="B16" s="128" t="str">
        <f>IFERROR(VLOOKUP(D16,DB!A:K,11,0),"")</f>
        <v/>
      </c>
      <c r="C16" s="128"/>
      <c r="D16" s="142"/>
      <c r="E16" s="129"/>
      <c r="F16" s="130"/>
      <c r="G16" s="131">
        <f ca="1">IFERROR(NOW()-F16,"-")</f>
        <v>45985.796803124998</v>
      </c>
      <c r="H16" s="130"/>
      <c r="I16" s="128" t="str">
        <f>IFERROR(VLOOKUP(D16,DB!A:F,6,0),"")</f>
        <v/>
      </c>
      <c r="J16" s="128" t="str">
        <f>IFERROR(VLOOKUP(D16,DB!A:G,7,0),"")</f>
        <v/>
      </c>
      <c r="K16" s="132"/>
      <c r="L16" s="133" t="str">
        <f>IFERROR(VLOOKUP(D16,DB!A:I,9,0),"")</f>
        <v/>
      </c>
    </row>
  </sheetData>
  <customSheetViews>
    <customSheetView guid="{F6042A99-DD27-4453-835D-0834D95730CC}" filter="1" showAutoFilter="1">
      <pageMargins left="0" right="0" top="0" bottom="0" header="0" footer="0"/>
      <autoFilter ref="B1:M1" xr:uid="{2B2A0CDC-5313-4B49-A70D-47C043722E0C}"/>
    </customSheetView>
  </customSheetViews>
  <dataValidations count="2">
    <dataValidation allowBlank="1" showInputMessage="1" showErrorMessage="1" sqref="E1" xr:uid="{5DBA255D-CDD9-49FB-AD3C-AF70AB4EE696}"/>
    <dataValidation type="list" allowBlank="1" showInputMessage="1" showErrorMessage="1" sqref="E2:E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160.79696516203694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1.4093841435169452</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45985.796803124998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45985.796803124998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45985.796803124998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45985.796803124998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45985.796803124998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45985.796803124998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45985.796803124998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45985.796803124998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45985.796803124998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45985.796803124998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45985.796803124998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45985.796803124998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45985.796803124998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45985.796803124998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45985.796803124998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45985.796803124998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45985.796803124998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45985.796803124998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45985.796803124998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45985.796803124998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45985.796803124998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45985.796803124998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45985.796803124998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45985.796803124998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45985.796803124998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45985.796803124998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45985.796803124998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45985.796803124998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45985.796803124998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45985.796803124998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45985.796803124998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45985.796803124998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45985.796803124998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45985.796803124998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45985.796803124998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45985.796803124998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45985.796803124998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45985.796803124998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45985.796803124998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45985.796803124998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45985.796803124998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45985.796803124998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45985.796803124998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45985.796803124998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45985.796803124998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45985.796803124998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45985.796803124998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45985.796803124998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45985.796803124998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45985.796803124998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45985.796803124998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45985.796803124998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45985.796803124998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45985.796803124998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45985.796803124998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45985.796803124998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45985.796803124998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45985.796803124998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45985.796803124998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45985.796803124998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45985.796803124998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45985.796803124998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45985.796803124998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45985.796803124998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45985.796803124998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45985.796803124998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45985.796803124998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45985.796803124998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45985.796803124998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45985.796803124998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45985.796803124998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45985.796803124998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45985.796803124998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45985.796803124998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45985.796803124998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45985.796803124998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45985.796803124998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45985.796803124998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45985.796803124998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45985.796803124998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45985.796803124998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45985.796803124998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45985.796803124998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45985.796803124998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45985.796803124998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45985.796803124998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45985.796803124998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45985.796803124998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45985.796803124998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45985.796803124998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45985.796803124998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45985.796803124998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45985.796803124998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45985.796803124998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45985.796803124998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45985.796803124998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45985.796803124998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45985.796803124998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45985.796803124998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45985.796803124998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45985.796803124998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45985.796803124998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45985.796803124998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45985.796803124998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45985.796803124998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45985.796803124998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45985.796803124998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45985.796803124998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45985.796803124998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45985.796803124998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45985.796803124998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45985.796803124998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45985.796803124998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45985.796803124998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45985.796803124998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45985.796803124998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45985.796803124998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45985.796803124998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45985.796803124998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45985.796803124998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45985.796803124998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45985.796803124998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45985.796803124998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45985.796803124998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45985.796803124998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45985.796803124998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45985.796803124998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45985.796803124998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45985.796803124998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45985.796803124998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45985.796803124998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45985.796803124998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E8" sqref="E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9" ca="1" si="0">IFERROR(NOW()-F2,"-")</f>
        <v>45985.796803124998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45985.796803124998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45985.796803124998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45985.796803124998</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45985.796803124998</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45985.796803124998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45985.796803124998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45985.796803124998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45985.796803124998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45985.796803124998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45985.796803124998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45985.796803124998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45985.796803124998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45985.796803124998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45985.796803124998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45985.796803124998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45985.796803124998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45985.796803124998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45985.796803124998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45985.796803124998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45985.796803124998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45985.796803124998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45985.796803124998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45985.796803124998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45985.796803124998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45985.796803124998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45985.796803124998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45985.796803124998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45985.796803124998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45985.796803124998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45985.796803124998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45985.796803124998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45985.796803124998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45985.796803124998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45985.796803124998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45985.796803124998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45985.796803124998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45985.796803124998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45985.796803124998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45985.796803124998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45985.796803124998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45985.796803124998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45985.796803124998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45985.796803124998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45985.796803124998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45985.796803124998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45985.796803124998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45985.796803124998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45985.796803124998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45985.796803124998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45985.796803124998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45985.796803124998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45985.796803124998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45985.796803124998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45985.796803124998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45985.796803124998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45985.796803124998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45985.796803124998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45985.796803124998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45985.796803124998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45985.796803124998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45985.796803124998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45985.796803124998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45985.796803124998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45985.796803124998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45985.796803124998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45985.796803124998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45985.796803124998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45985.796803124998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45985.796803124998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45985.796803124998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45985.796803124998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45985.796803124998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45985.796803124998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45985.796803124998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45985.796803124998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45985.796803124998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45985.796803124998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45985.796803124998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45985.796803124998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45985.796803124998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45985.796803124998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45985.796803124998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45985.796803124998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45985.796803124998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45985.796803124998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45985.796803124998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45985.796803124998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45985.796803124998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45985.796803124998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45985.796803124998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45985.796803124998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45985.796803124998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45985.796803124998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45985.796803124998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45985.796803124998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45985.796803124998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45985.796803124998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45985.796803124998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45985.796803124998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45985.796803124998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45985.796803124998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45985.796803124998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45985.796803124998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45985.796803124998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45985.796803124998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45985.796803124998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45985.796803124998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45985.796803124998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45985.796803124998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45985.796803124998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45985.796803124998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45985.796803124998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45985.796803124998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45985.796803124998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45985.796803124998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45985.796803124998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45985.796803124998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45985.796803124998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45985.796803124998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45985.796803124998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45985.796803124998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45985.796803124998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45985.796803124998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45985.796803124998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45985.796803124998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45985.796803124998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45985.796803124998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45985.796803124998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45985.796803124998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45985.796803124998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45985.796803124998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45985.796803124998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45985.796803124998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45985.796803124998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45985.796803124998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45985.796803124998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45985.796803124998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45985.796803124998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45985.796803124998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45985.796803124998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45985.796803124998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45985.796803124998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45985.796803124998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45985.796803124998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45985.796803124998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45985.796803124998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45985.796803124998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45985.796803124998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45985.796803124998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45985.796803124998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45985.796803124998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45985.796803124998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45985.796803124998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45985.796803124998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45985.796803124998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45985.796803124998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45985.796803124998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45985.796803124998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45985.796803124998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45985.796803124998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45985.796803124998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45985.796803124998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45985.796803124998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45985.796803124998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45985.796803124998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45985.796803124998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45985.796803124998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45985.796803124998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45985.796803124998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45985.796803124998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45985.796803124998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45985.796803124998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45985.796803124998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45985.796803124998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45985.796803124998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45985.796803124998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45985.796803124998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45985.796803124998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45985.796803124998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45985.796803124998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45985.796803124998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45985.796803124998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45985.796803124998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45985.796803124998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45985.796803124998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45985.796803124998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45985.796803124998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45985.796803124998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45985.796803124998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45985.796803124998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45985.796803124998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45985.796803124998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45985.796803124998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45985.796803124998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45985.796803124998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45985.796803124998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45985.796803124998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45985.796803124998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45985.796803124998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45985.796803124998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45985.796803124998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45985.796803124998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45985.796803124998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45985.796803124998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45985.796803124998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45985.796803124998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45985.796803124998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45985.796803124998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45985.796803124998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45985.796803124998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45985.796803124998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45985.796803124998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45985.796803124998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45985.796803124998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45985.796803124998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45985.796803124998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45985.796803124998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45985.796803124998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45985.796803124998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45985.796803124998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45985.796803124998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45985.796803124998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45985.796803124998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45985.796803124998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45985.796803124998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45985.796803124998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45985.796803124998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45985.796803124998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45985.796803124998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45985.796803124998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45985.796803124998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45985.796803124998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45985.796803124998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45985.796803124998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45985.796803124998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45985.796803124998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45985.796803124998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45985.796803124998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45985.796803124998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45985.796803124998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45985.796803124998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45985.796803124998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45985.796803124998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45985.796803124998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45985.796803124998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45985.796803124998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45985.796803124998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45985.796803124998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45985.796803124998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45985.796803124998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45985.796803124998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45985.796803124998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45985.796803124998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45985.796803124998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45985.796803124998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45985.796803124998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45985.796803124998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45985.796803124998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45985.796803124998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45985.796803124998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45985.796803124998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45985.796803124998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45985.796803124998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45985.796803124998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45985.796803124998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45985.796803124998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45985.796803124998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45985.796803124998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45985.796803124998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45985.796803124998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45985.796803124998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45985.796803124998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45985.796803124998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45985.796803124998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45985.796803124998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45985.796803124998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45985.796803124998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45985.796803124998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45985.796803124998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45985.796803124998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45985.796803124998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45985.796803124998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45985.796803124998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45985.796803124998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45985.796803124998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45985.796803124998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45985.796803124998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45985.796803124998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45985.796803124998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45985.796803124998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45985.796803124998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45985.796803124998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45985.796803124998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45985.796803124998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45985.796803124998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45985.796803124998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45985.796803124998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45985.796803124998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45985.796803124998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45985.796803124998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45985.796803124998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45985.796803124998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45985.796803124998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45985.796803124998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45985.796803124998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45985.796803124998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45985.796803124998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45985.796803124998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45985.796803124998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45985.796803124998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45985.796803124998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45985.796803124998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45985.796803124998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45985.796803124998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45985.796803124998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45985.796803124998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45985.796803124998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45985.796803124998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45985.796803124998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45985.796803124998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45985.796803124998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45985.796803124998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45985.796803124998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45985.796803124998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45985.796803124998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45985.796803124998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45985.796803124998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45985.796803124998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45985.796803124998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45985.796803124998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45985.796803124998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45985.796803124998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45985.796803124998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45985.796803124998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45985.796803124998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45985.796803124998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45985.796803124998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45985.796803124998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45985.796803124998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45985.796803124998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45985.796803124998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45985.796803124998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45985.796803124998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45985.796803124998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45985.796803124998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45985.796803124998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45985.796803124998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45985.796803124998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45985.796803124998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45985.796803124998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45985.796803124998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45985.796803124998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45985.796803124998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45985.796803124998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45985.796803124998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45985.796803124998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45985.796803124998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45985.796803124998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45985.796803124998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45985.796803124998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45985.796803124998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45985.796803124998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45985.796803124998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45985.796803124998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45985.796803124998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45985.796803124998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45985.796803124998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45985.796803124998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45985.796803124998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45985.796803124998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45985.796803124998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45985.796803124998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45985.796803124998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45985.796803124998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45985.796803124998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45985.796803124998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45985.796803124998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45985.796803124998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45985.796803124998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45985.796803124998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45985.796803124998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45985.796803124998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45985.796803124998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45985.796803124998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45985.796803124998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45985.796803124998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45985.796803124998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45985.796803124998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45985.796803124998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45985.796803124998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45985.796803124998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45985.796803124998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45985.796803124998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45985.796803124998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45985.796803124998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45985.796803124998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45985.796803124998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45985.796803124998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45985.796803124998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45985.796803124998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45985.796803124998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45985.796803124998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45985.796803124998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45985.796803124998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45985.796803124998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45985.796803124998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45985.796803124998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45985.796803124998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45985.796803124998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45985.796803124998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45985.796803124998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45985.796803124998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45985.796803124998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45985.796803124998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45985.796803124998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45985.796803124998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45985.796803124998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45985.796803124998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45985.796803124998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45985.796803124998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45985.796803124998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45985.796803124998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45985.796803124998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45985.796803124998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45985.796803124998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45985.796803124998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45985.796803124998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45985.796803124998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45985.796803124998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45985.796803124998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45985.796803124998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45985.796803124998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45985.796803124998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45985.796803124998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45985.796803124998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45985.796803124998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45985.796803124998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45985.796803124998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45985.796803124998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45985.796803124998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45985.796803124998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45985.796803124998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45985.796803124998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45985.796803124998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45985.796803124998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45985.796803124998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45985.796803124998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45985.796803124998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45985.796803124998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45985.796803124998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45985.796803124998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45985.796803124998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45985.796803124998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45985.796803124998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45985.796803124998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45985.796803124998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45985.796803124998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45985.796803124998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45985.796803124998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45985.796803124998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45985.796803124998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45985.796803124998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45985.796803124998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45985.796803124998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45985.796803124998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45985.796803124998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45985.796803124998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45985.796803124998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45985.796803124998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45985.796803124998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45985.796803124998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45985.796803124998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45985.796803124998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45985.796803124998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45985.796803124998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45985.796803124998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45985.796803124998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45985.796803124998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45985.796803124998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45985.796803124998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45985.796803124998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45985.796803124998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45985.796803124998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45985.796803124998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45985.796803124998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45985.796803124998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45985.796803124998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45985.796803124998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45985.796803124998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45985.796803124998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45985.796803124998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45985.796803124998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45985.796803124998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45985.796803124998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45985.796803124998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45985.796803124998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45985.796803124998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45985.796803124998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45985.796803124998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45985.796803124998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45985.796803124998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45985.796803124998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45985.796803124998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45985.796803124998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45985.796803124998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45985.796803124998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45985.796803124998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45985.796803124998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45985.796803124998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45985.796803124998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45985.796803124998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45985.796803124998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45985.796803124998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45985.796803124998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45985.796803124998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45985.796803124998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45985.796803124998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45985.796803124998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45985.796803124998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45985.796803124998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45985.796803124998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45985.796803124998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45985.796803124998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45985.796803124998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45985.796803124998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45985.796803124998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45985.796803124998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45985.796803124998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45985.796803124998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45985.796803124998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45985.796803124998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45985.796803124998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45985.796803124998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45985.796803124998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45985.796803124998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45985.796803124998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45985.796803124998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45985.796803124998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45985.796803124998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45985.796803124998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45985.796803124998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45985.796803124998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45985.796803124998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45985.796803124998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45985.796803124998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45985.796803124998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45985.796803124998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45985.796803124998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45985.796803124998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45985.796803124998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45985.796803124998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45985.796803124998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45985.796803124998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45985.796803124998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45985.796803124998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45985.796803124998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45985.796803124998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45985.796803124998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45985.796803124998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45985.796803124998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45985.796803124998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45985.796803124998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45985.796803124998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45985.796803124998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45985.796803124998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45985.796803124998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45985.796803124998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45985.796803124998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45985.796803124998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45985.796803124998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45985.796803124998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45985.796803124998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45985.796803124998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45985.796803124998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45985.796803124998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45985.796803124998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45985.796803124998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45985.796803124998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45985.796803124998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45985.796803124998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45985.796803124998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45985.796803124998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45985.796803124998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45985.796803124998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45985.796803124998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45985.796803124998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45985.796803124998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45985.796803124998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45985.796803124998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45985.796803124998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45985.796803124998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45985.796803124998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45985.796803124998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45985.796803124998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45985.796803124998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45985.796803124998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45985.796803124998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45985.796803124998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45985.796803124998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45985.796803124998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45985.796803124998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45985.796803124998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45985.796803124998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45985.796803124998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45985.796803124998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45985.796803124998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45985.796803124998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45985.796803124998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45985.796803124998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45985.796803124998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45985.796803124998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45985.796803124998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45985.796803124998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45985.796803124998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45985.796803124998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45985.796803124998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45985.796803124998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45985.796803124998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45985.796803124998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45985.796803124998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45985.796803124998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45985.796803124998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45985.796803124998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45985.796803124998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45985.796803124998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45985.796803124998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45985.796803124998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45985.796803124998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45985.796803124998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45985.796803124998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45985.796803124998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45985.796803124998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45985.796803124998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45985.796803124998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45985.796803124998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45985.796803124998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45985.796803124998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45985.796803124998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45985.796803124998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45985.796803124998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45985.796803124998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45985.796803124998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45985.796803124998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45985.796803124998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45985.796803124998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45985.796803124998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45985.796803124998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45985.796803124998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45985.796803124998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45985.796803124998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45985.796803124998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45985.796803124998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45985.796803124998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45985.796803124998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45985.796803124998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45985.796803124998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45985.796803124998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45985.796803124998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45985.796803124998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45985.796803124998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45985.796803124998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45985.796803124998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45985.796803124998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45985.796803124998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45985.796803124998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45985.796803124998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45985.796803124998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45985.796803124998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45985.796803124998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45985.796803124998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45985.796803124998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45985.796803124998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45985.796803124998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45985.796803124998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45985.796803124998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45985.796803124998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45985.796803124998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45985.796803124998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45985.796803124998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45985.796803124998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45985.796803124998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45985.796803124998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45985.796803124998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45985.796803124998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45985.796803124998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45985.796803124998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45985.796803124998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45985.796803124998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45985.796803124998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45985.796803124998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45985.796803124998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45985.796803124998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45985.796803124998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45985.796803124998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45985.796803124998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45985.796803124998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45985.796803124998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45985.796803124998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45985.796803124998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45985.796803124998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45985.796803124998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45985.796803124998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45985.796803124998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45985.796803124998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45985.796803124998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45985.796803124998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45985.796803124998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45985.796803124998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45985.796803124998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45985.796803124998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45985.796803124998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45985.796803124998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45985.796803124998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45985.796803124998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45985.796803124998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45985.796803124998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45985.796803124998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45985.796803124998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45985.796803124998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45985.796803124998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45985.796803124998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45985.796803124998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45985.796803124998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45985.796803124998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45985.796803124998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45985.796803124998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45985.796803124998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45985.796803124998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45985.796803124998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45985.796803124998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45985.796803124998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45985.796803124998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45985.796803124998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45985.796803124998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45985.796803124998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45985.796803124998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45985.796803124998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45985.796803124998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45985.796803124998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45985.796803124998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45985.796803124998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45985.796803124998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45985.796803124998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45985.796803124998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45985.796803124998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45985.796803124998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45985.796803124998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45985.796803124998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45985.796803124998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45985.796803124998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45985.796803124998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45985.796803124998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45985.796803124998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45985.796803124998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45985.796803124998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45985.796803124998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45985.796803124998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45985.796803124998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45985.796803124998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45985.796803124998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45985.796803124998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45985.796803124998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45985.796803124998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45985.796803124998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45985.796803124998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45985.796803124998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45985.796803124998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45985.796803124998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45985.796803124998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45985.796803124998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45985.796803124998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45985.796803124998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45985.796803124998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45985.796803124998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45985.796803124998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45985.796803124998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45985.796803124998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45985.796803124998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45985.796803124998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45985.796803124998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45985.796803124998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45985.796803124998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45985.796803124998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45985.796803124998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45985.796803124998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45985.796803124998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45985.796803124998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45985.796803124998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45985.796803124998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45985.796803124998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45985.796803124998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45985.796803124998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45985.796803124998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45985.796803124998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45985.796803124998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45985.796803124998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45985.796803124998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45985.796803124998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45985.796803124998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45985.796803124998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45985.796803124998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45985.796803124998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45985.796803124998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45985.796803124998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45985.796803124998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45985.796803124998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45985.796803124998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45985.796803124998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45985.796803124998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45985.796803124998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45985.796803124998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45985.796803124998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45985.796803124998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45985.796803124998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45985.796803124998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45985.796803124998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45985.796803124998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45985.796803124998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45985.796803124998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45985.796803124998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45985.796803124998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45985.796803124998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45985.796803124998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45985.796803124998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45985.796803124998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45985.796803124998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45985.796803124998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45985.796803124998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45985.796803124998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45985.796803124998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45985.796803124998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45985.796803124998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45985.796803124998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45985.796803124998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45985.796803124998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45985.796803124998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45985.796803124998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45985.796803124998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45985.796803124998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45985.796803124998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45985.796803124998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45985.796803124998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45985.796803124998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45985.796803124998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45985.796803124998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45985.796803124998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45985.796803124998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45985.796803124998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45985.796803124998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45985.796803124998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45985.796803124998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45985.796803124998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45985.796803124998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45985.796803124998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45985.796803124998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45985.796803124998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45985.796803124998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45985.796803124998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45985.796803124998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45985.796803124998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45985.796803124998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45985.796803124998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45985.796803124998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45985.796803124998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45985.796803124998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45985.796803124998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45985.796803124998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45985.796803124998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45985.796803124998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45985.796803124998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45985.796803124998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45985.796803124998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45985.796803124998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45985.796803124998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45985.796803124998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45985.796803124998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45985.796803124998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45985.796803124998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45985.796803124998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45985.796803124998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45985.796803124998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45985.796803124998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45985.796803124998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45985.796803124998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45985.796803124998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45985.796803124998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45985.796803124998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45985.796803124998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45985.796803124998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45985.796803124998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45985.796803124998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45985.796803124998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45985.796803124998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45985.796803124998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45985.796803124998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45985.796803124998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45985.796803124998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45985.796803124998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45985.796803124998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45985.796803124998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45985.796803124998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45985.796803124998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45985.796803124998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45985.796803124998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45985.796803124998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45985.796803124998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45985.796803124998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45985.796803124998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45985.796803124998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45985.796803124998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45985.796803124998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45985.796803124998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45985.796803124998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45985.796803124998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45985.796803124998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45985.796803124998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45985.796803124998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45985.796803124998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45985.796803124998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45985.796803124998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45985.796803124998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45985.796803124998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45985.796803124998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45985.796803124998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45985.796803124998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45985.796803124998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45985.796803124998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45985.796803124998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45985.796803124998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45985.796803124998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45985.796803124998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45985.796803124998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45985.796803124998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45985.796803124998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45985.796803124998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45985.796803124998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45985.796803124998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45985.796803124998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45985.796803124998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45985.796803124998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45985.796803124998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45985.796803124998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45985.796803124998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45985.796803124998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45985.796803124998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45985.796803124998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45985.796803124998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45985.796803124998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45985.796803124998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45985.796803124998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45985.796803124998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45985.796803124998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45985.796803124998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45985.796803124998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45985.796803124998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45985.796803124998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45985.796803124998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45985.796803124998</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282.31608553240221</v>
      </c>
      <c r="H2" s="95">
        <v>45703.474768518521</v>
      </c>
      <c r="I2" s="95" t="str">
        <f>IFERROR(VLOOKUP(D2,DB!A:F,6,0),"")</f>
        <v>SCECO</v>
      </c>
      <c r="J2" s="95" t="str">
        <f>IFERROR(VLOOKUP(D2,DB!A:G,7,0),"")</f>
        <v>Dead</v>
      </c>
      <c r="K2" s="97" t="s">
        <v>39110</v>
      </c>
      <c r="L2" s="91" t="str">
        <f>IFERROR(VLOOKUP(D2,DB!A:I,9,0),"")</f>
        <v>Latis</v>
      </c>
    </row>
    <row r="3" spans="1:16" ht="15" customHeight="1">
      <c r="A3" s="113"/>
      <c r="B3" s="113" t="str">
        <f>IFERROR(VLOOKUP(D3,DB!A:K,11,0),"")</f>
        <v/>
      </c>
      <c r="C3" s="93"/>
      <c r="D3" s="91"/>
      <c r="E3" s="94"/>
      <c r="F3" s="95"/>
      <c r="G3" s="96">
        <f t="shared" ref="G3:G7" ca="1" si="0">IFERROR(NOW()-F3,"")</f>
        <v>45985.796803124998</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45985.796803124998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45985.796803124998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45985.796803124998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45985.796803124998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ref="G8:G71" ca="1" si="1">IFERROR(NOW()-F8,"")</f>
        <v>45985.796803124998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45985.796803124998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45985.796803124998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45985.796803124998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45985.796803124998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45985.796803124998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45985.796803124998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45985.796803124998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45985.796803124998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45985.796803124998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45985.796803124998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45985.796803124998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45985.796803124998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45985.796803124998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45985.796803124998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45985.796803124998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45985.796803124998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45985.796803124998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45985.796803124998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45985.796803124998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45985.796803124998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45985.796803124998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45985.796803124998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45985.796803124998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45985.796803124998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45985.796803124998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45985.796803124998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45985.796803124998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45985.796803124998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45985.796803124998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45985.796803124998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45985.796803124998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45985.796803124998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45985.796803124998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45985.796803124998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45985.796803124998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45985.796803124998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45985.796803124998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45985.796803124998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45985.796803124998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45985.796803124998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45985.796803124998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45985.796803124998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45985.796803124998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45985.796803124998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45985.796803124998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45985.796803124998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45985.796803124998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45985.796803124998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45985.796803124998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45985.796803124998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45985.796803124998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45985.796803124998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45985.796803124998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45985.796803124998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45985.796803124998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45985.796803124998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45985.796803124998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45985.796803124998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45985.796803124998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45985.796803124998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45985.796803124998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45985.796803124998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45985.796803124998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2">IFERROR(NOW()-F72,"")</f>
        <v>45985.796803124998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45985.796803124998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45985.796803124998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45985.796803124998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45985.796803124998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45985.796803124998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45985.796803124998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45985.796803124998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45985.796803124998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45985.796803124998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45985.796803124998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45985.796803124998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45985.796803124998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45985.796803124998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45985.796803124998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45985.796803124998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45985.796803124998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45985.796803124998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45985.796803124998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45985.796803124998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45985.796803124998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45985.796803124998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45985.796803124998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45985.796803124998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45985.796803124998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45985.796803124998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45985.796803124998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45985.796803124998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45985.796803124998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45985.796803124998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45985.796803124998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45985.796803124998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45985.796803124998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45985.796803124998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45985.796803124998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45985.796803124998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45985.796803124998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45985.796803124998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45985.796803124998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45985.796803124998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45985.796803124998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45985.796803124998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45985.796803124998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45985.796803124998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45985.796803124998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45985.796803124998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45985.796803124998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45985.796803124998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45985.796803124998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45985.796803124998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45985.796803124998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45985.796803124998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45985.796803124998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45985.796803124998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45985.796803124998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45985.796803124998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45985.796803124998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45985.796803124998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45985.796803124998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45985.796803124998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45985.796803124998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45985.796803124998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45985.796803124998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45985.796803124998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3">IFERROR(NOW()-F136,"")</f>
        <v>45985.796803124998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45985.796803124998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45985.796803124998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45985.796803124998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45985.796803124998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45985.796803124998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45985.796803124998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45985.796803124998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45985.796803124998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45985.796803124998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45985.796803124998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45985.796803124998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45985.796803124998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45985.796803124998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45985.796803124998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45985.796803124998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45985.796803124998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45985.796803124998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45985.796803124998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45985.796803124998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45985.796803124998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45985.796803124998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45985.796803124998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45985.796803124998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45985.796803124998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45985.796803124998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45985.796803124998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45985.796803124998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45985.796803124998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45985.796803124998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45985.796803124998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45985.796803124998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45985.796803124998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45985.796803124998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45985.796803124998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45985.796803124998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45985.796803124998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45985.796803124998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45985.796803124998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45985.796803124998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45985.796803124998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45985.796803124998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45985.796803124998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45985.796803124998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45985.796803124998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45985.796803124998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45985.796803124998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45985.796803124998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45985.796803124998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45985.796803124998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45985.796803124998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45985.796803124998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45985.796803124998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45985.796803124998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45985.796803124998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45985.796803124998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45985.796803124998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45985.796803124998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45985.796803124998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45985.796803124998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45985.796803124998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45985.796803124998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45985.796803124998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45985.796803124998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4">IFERROR(NOW()-F200,"")</f>
        <v>45985.796803124998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45985.796803124998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45985.796803124998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45985.796803124998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45985.796803124998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45985.796803124998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45985.796803124998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45985.796803124998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45985.796803124998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45985.796803124998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45985.796803124998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45985.796803124998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45985.796803124998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45985.796803124998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45985.796803124998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45985.796803124998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45985.796803124998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45985.796803124998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45985.796803124998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45985.796803124998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45985.796803124998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45985.796803124998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45985.796803124998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45985.796803124998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45985.796803124998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45985.796803124998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45985.796803124998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45985.796803124998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45985.796803124998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45985.796803124998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45985.796803124998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45985.796803124998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45985.796803124998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45985.796803124998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45985.796803124998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45985.796803124998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45985.796803124998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45985.796803124998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45985.796803124998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45985.796803124998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45985.796803124998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45985.796803124998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45985.796803124998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45985.796803124998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45985.796803124998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45985.796803124998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45985.796803124998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45985.796803124998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45985.796803124998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45985.796803124998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45985.796803124998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45985.796803124998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45985.796803124998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45985.796803124998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45985.796803124998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45985.796803124998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45985.796803124998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45985.796803124998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45985.796803124998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45985.796803124998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45985.796803124998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45985.796803124998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45985.796803124998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45985.796803124998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5">IFERROR(NOW()-F264,"")</f>
        <v>45985.796803124998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45985.796803124998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45985.796803124998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45985.796803124998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45985.796803124998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45985.796803124998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45985.796803124998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45985.796803124998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45985.796803124998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45985.796803124998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45985.796803124998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45985.796803124998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45985.796803124998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45985.796803124998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45985.796803124998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45985.796803124998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45985.796803124998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45985.796803124998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45985.796803124998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45985.796803124998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45985.796803124998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45985.796803124998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45985.796803124998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45985.796803124998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45985.796803124998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45985.796803124998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45985.796803124998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45985.796803124998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45985.796803124998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45985.796803124998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45985.796803124998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45985.796803124998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45985.796803124998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45985.796803124998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45985.796803124998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45985.796803124998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45985.796803124998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45985.796803124998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45985.796803124998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45985.796803124998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45985.796803124998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45985.796803124998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45985.796803124998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45985.796803124998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45985.796803124998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45985.796803124998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45985.796803124998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45985.796803124998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45985.796803124998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45985.796803124998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45985.796803124998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45985.796803124998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45985.796803124998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45985.796803124998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45985.796803124998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45985.796803124998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45985.796803124998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45985.796803124998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45985.796803124998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45985.796803124998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45985.796803124998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45985.796803124998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45985.796803124998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45985.796803124998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73" ca="1" si="6">IFERROR(NOW()-F328,"")</f>
        <v>45985.796803124998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45985.796803124998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45985.796803124998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45985.796803124998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45985.796803124998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45985.796803124998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45985.796803124998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45985.796803124998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45985.796803124998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45985.796803124998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45985.796803124998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45985.796803124998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45985.796803124998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45985.796803124998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45985.796803124998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45985.796803124998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45985.796803124998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45985.796803124998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45985.796803124998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45985.796803124998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45985.796803124998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45985.796803124998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45985.796803124998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45985.796803124998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45985.796803124998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45985.796803124998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45985.796803124998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45985.796803124998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45985.796803124998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45985.796803124998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45985.796803124998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45985.796803124998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45985.796803124998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45985.796803124998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45985.796803124998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45985.796803124998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45985.796803124998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45985.796803124998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45985.796803124998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45985.796803124998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45985.796803124998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45985.796803124998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45985.796803124998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45985.796803124998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45985.796803124998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45985.796803124998</v>
      </c>
      <c r="H373" s="95"/>
      <c r="I373" s="113" t="str">
        <f>IFERROR(VLOOKUP(D373,DB!A:F,6,0),"")</f>
        <v/>
      </c>
      <c r="J373" s="113" t="str">
        <f>IFERROR(VLOOKUP(D373,DB!A:G,7,0),"")</f>
        <v/>
      </c>
      <c r="K373" s="97"/>
      <c r="L373" s="91" t="str">
        <f>IFERROR(VLOOKUP(D373,DB!A:I,9,0),"")</f>
        <v/>
      </c>
    </row>
  </sheetData>
  <dataValidations count="2">
    <dataValidation allowBlank="1" showInputMessage="1" showErrorMessage="1" sqref="E1" xr:uid="{A4F81451-56CC-4543-9497-104C4E44EE4B}"/>
    <dataValidation type="list" allowBlank="1" showInputMessage="1" showErrorMessage="1" sqref="E2:E3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tabSelected="1" workbookViewId="0">
      <selection activeCell="D25" sqref="D2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93.964742939810094</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59.607925810181769</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37.135692013886</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4.4235045138848363</v>
      </c>
      <c r="H5" s="122">
        <v>45981.360798611109</v>
      </c>
      <c r="I5" s="109" t="str">
        <f>IFERROR(VLOOKUP(D5,DB!A:F,6,0),"")</f>
        <v>SCECO</v>
      </c>
      <c r="J5" s="109" t="str">
        <f>IFERROR(VLOOKUP(D5,DB!A:G,7,0),"")</f>
        <v>Dead</v>
      </c>
      <c r="K5" s="109" t="s">
        <v>39118</v>
      </c>
      <c r="L5" s="109" t="str">
        <f>IFERROR(VLOOKUP(D5,DB!A:I,9,0),"")</f>
        <v>Latis</v>
      </c>
    </row>
    <row r="6" spans="1:13">
      <c r="A6" s="109"/>
      <c r="B6" s="109" t="str">
        <f>IFERROR(VLOOKUP(D6,DB!A:K,11,0),"")</f>
        <v/>
      </c>
      <c r="C6" s="109"/>
      <c r="D6" s="109"/>
      <c r="E6" s="109"/>
      <c r="F6" s="109"/>
      <c r="G6" s="111">
        <f ca="1">IFERROR(NOW()-F6,"")</f>
        <v>45985.796803124998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45985.796803124998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45985.796803124998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45985.796803124998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45985.796803124998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45985.796803124998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45985.796803124998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45985.796803124998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45985.796803124998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45985.796803124998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45985.796803124998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45985.796803124998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45985.796803124998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45985.796803124998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45985.796803124998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45985.796803124998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45985.796803124998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45985.796803124998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45985.796803124998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45985.796803124998</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45985.796803124998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45985.796803124998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45985.796803124998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45985.796803124998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45985.796803124998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45985.796803124998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45985.796803124998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45985.796803124998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45985.796803124998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45985.796803124998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45985.796803124998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45985.796803124998</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45985.796803124998</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45985.796803124998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45985.796803124998</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45985.796803124998</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45985.796803124998</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45985.796803124998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45985.796803124998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45985.796803124998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45985.796803124998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45985.796803124998</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45985.796803124998</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45985.796803124998</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45985.796803124998</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45985.796803124998</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45985.796803124998</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45985.796803124998</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1"/>
      <c r="B2" s="145" t="str">
        <f>IFERROR(VLOOKUP(D2,DB!A:K,11,0),"")</f>
        <v/>
      </c>
      <c r="C2" s="146"/>
      <c r="D2" s="145"/>
      <c r="E2" s="109"/>
      <c r="F2" s="152"/>
      <c r="G2" s="75">
        <f ca="1">IFERROR(NOW()-F2,"-")</f>
        <v>45985.796803124998</v>
      </c>
      <c r="H2" s="153"/>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45985.796803124998</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45985.796803124998</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45985.796803124998</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45985.796803124998</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45985.796803124998</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45985.796803124998</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45985.796803124998</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45985.796803124998</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45985.796803124998</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45985.796803124998</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45985.796803124998</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45985.796803124998</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45985.796803124998</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45985.796803124998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45985.796803124998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45985.796803124998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45985.796803124998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45985.796803124998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45985.796803124998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45985.796803124998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45985.796803124998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45985.796803124998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45985.796803124998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45985.796803124998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45985.796803124998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45985.796803124998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45985.796803124998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45985.796803124998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45985.796803124998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45985.796803124998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45985.796803124998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45985.796803124998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45985.796803124998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45985.796803124998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45985.796803124998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45985.796803124998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45985.796803124998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45985.796803124998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45985.796803124998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45985.796803124998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45985.796803124998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45985.796803124998</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2025-11-24T16:09:21Z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